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8" firstSheet="2" activeTab="3"/>
  </bookViews>
  <sheets>
    <sheet name="SQTYELTOHBQOTP" sheetId="14" state="veryHidden" r:id="rId1"/>
    <sheet name="LFAFQGJ" sheetId="15" state="veryHidden" r:id="rId2"/>
    <sheet name="表1" sheetId="67" r:id="rId3"/>
    <sheet name="表2" sheetId="69" r:id="rId4"/>
    <sheet name="表3" sheetId="68" r:id="rId5"/>
    <sheet name="表4" sheetId="66" r:id="rId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<sst xmlns="http://schemas.openxmlformats.org/spreadsheetml/2006/main" count="604" uniqueCount="493">
  <si>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</si>
  <si>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</si>
  <si>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</si>
  <si>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</si>
  <si>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</si>
  <si>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</si>
  <si>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</si>
  <si>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</si>
  <si>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</si>
  <si>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</si>
  <si>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</si>
  <si>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</si>
  <si>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</si>
  <si>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</si>
  <si>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</si>
  <si>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</si>
  <si>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</si>
  <si>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</si>
  <si>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</si>
  <si>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</si>
  <si>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</si>
  <si>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</si>
  <si>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</si>
  <si>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</si>
  <si>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</si>
  <si>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</si>
  <si>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</si>
  <si>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</si>
  <si>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</si>
  <si>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</si>
  <si>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</si>
  <si>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</si>
  <si>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</si>
  <si>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</si>
  <si>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</si>
  <si>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</si>
  <si>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</si>
  <si>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</si>
  <si>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</si>
  <si>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</si>
  <si>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</si>
  <si>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</si>
  <si>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</si>
  <si>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</si>
  <si>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</si>
  <si>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</si>
  <si>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</si>
  <si>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</si>
  <si>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</si>
  <si>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</si>
  <si>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</si>
  <si>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</si>
  <si>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</si>
  <si>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</si>
  <si>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</si>
  <si>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</si>
  <si>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</si>
  <si>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</si>
  <si>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</si>
  <si>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</si>
  <si>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</si>
  <si>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</si>
  <si>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/EKKKKKKKKKKKc:\cab.cab",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</si>
  <si>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</si>
  <si>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/EKKKKKKKKKKKc:\cab.cab",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</si>
  <si>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</si>
  <si>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</si>
  <si>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</si>
  <si>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</si>
  <si>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</si>
  <si>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</si>
  <si>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</si>
  <si>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</si>
  <si>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</si>
  <si>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</si>
  <si>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</si>
  <si>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</si>
  <si>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</si>
  <si>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</si>
  <si>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</si>
  <si>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</si>
  <si>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</si>
  <si>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</si>
  <si>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</si>
  <si>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</si>
  <si>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</si>
  <si>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</si>
  <si>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</si>
  <si>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</si>
  <si>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</si>
  <si>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</si>
  <si>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</si>
  <si>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</si>
  <si>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</si>
  <si>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</si>
  <si>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</si>
  <si>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</si>
  <si>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</si>
  <si>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</si>
  <si>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</si>
  <si>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</si>
  <si>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</si>
  <si>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</si>
  <si>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</si>
  <si>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</si>
  <si>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</si>
  <si>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</si>
  <si>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</si>
  <si>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</si>
  <si>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</si>
  <si>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</si>
  <si>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</si>
  <si>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</si>
  <si>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</si>
  <si>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</si>
  <si>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</si>
  <si>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</si>
  <si>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</si>
  <si>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</si>
  <si>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</si>
  <si>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</si>
  <si>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</si>
  <si>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</si>
  <si>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</si>
  <si>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</si>
  <si>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</si>
  <si>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</si>
  <si>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</si>
  <si>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</si>
  <si>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</si>
  <si>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</si>
  <si>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</si>
  <si>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</si>
  <si>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</si>
  <si>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</si>
  <si>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</si>
  <si>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</si>
  <si>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</si>
  <si>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</si>
  <si>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</si>
  <si>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</si>
  <si>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</si>
  <si>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</si>
  <si>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</si>
  <si>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</si>
  <si>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</si>
  <si>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</si>
  <si>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</si>
  <si>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</si>
  <si>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</si>
  <si>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</si>
  <si>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</si>
  <si>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</si>
  <si>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</si>
  <si>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</si>
  <si>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</si>
  <si>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</si>
  <si>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</si>
  <si>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</si>
  <si>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</si>
  <si>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</si>
  <si>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</si>
  <si>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</si>
  <si>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</si>
  <si>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</si>
  <si>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</si>
  <si>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</si>
  <si>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</si>
  <si>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</si>
  <si>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</si>
  <si>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</si>
  <si>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</si>
  <si>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</si>
  <si>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</si>
  <si>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</si>
  <si>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</si>
  <si>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</si>
  <si>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</si>
  <si>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</si>
  <si>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</si>
  <si>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</si>
  <si>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</si>
  <si>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</si>
  <si>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</si>
  <si>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</si>
  <si>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</si>
  <si>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</si>
  <si>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</si>
  <si>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</si>
  <si>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</si>
  <si>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</si>
  <si>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</si>
  <si>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</si>
  <si>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</si>
  <si>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</si>
  <si>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</si>
  <si>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</si>
  <si>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</si>
  <si>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</si>
  <si>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</si>
  <si>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</si>
  <si>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</si>
  <si>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</si>
  <si>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</si>
  <si>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</si>
  <si>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</si>
  <si>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表1</t>
  </si>
  <si>
    <t>曹县2023年一般公共预算收入调整预算情况表</t>
  </si>
  <si>
    <t>单位：万元</t>
  </si>
  <si>
    <t>项    目</t>
  </si>
  <si>
    <t>调整前预算数</t>
  </si>
  <si>
    <t>调整数</t>
  </si>
  <si>
    <t>调整后预算数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</si>
  <si>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</si>
  <si>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</si>
  <si>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</si>
  <si>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</si>
  <si>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</si>
  <si>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</si>
  <si>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</si>
  <si>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</si>
  <si>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</si>
  <si>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</si>
  <si>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</si>
  <si>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</si>
  <si>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</si>
  <si>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</si>
  <si>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</si>
  <si>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0</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</si>
  <si>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</si>
  <si>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</si>
  <si>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</si>
  <si>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</si>
  <si>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</si>
  <si>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</si>
  <si>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</si>
  <si>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</si>
  <si>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</si>
  <si>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本级本年收入合计</t>
  </si>
  <si>
    <t>表3</t>
  </si>
  <si>
    <t>2023年一般公共预算收支平衡表</t>
  </si>
  <si>
    <t>收入</t>
  </si>
  <si>
    <t>支出</t>
  </si>
  <si>
    <t>项目</t>
  </si>
  <si>
    <t>本级收入合计</t>
  </si>
  <si>
    <t>本级支出合计</t>
  </si>
  <si>
    <t>转移性收入</t>
  </si>
  <si>
    <t>转移性支出</t>
  </si>
  <si>
    <t xml:space="preserve">  上级补助收入</t>
  </si>
  <si>
    <t xml:space="preserve">  上解上级支出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</si>
  <si>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</si>
  <si>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</si>
  <si>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</si>
  <si>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</si>
  <si>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</si>
  <si>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补助下级支出</t>
  </si>
  <si>
    <t xml:space="preserve">      增值税税收返还收入</t>
  </si>
  <si>
    <t xml:space="preserve">    返还性支出</t>
  </si>
  <si>
    <t xml:space="preserve">      消费税税收返还收入</t>
  </si>
  <si>
    <t xml:space="preserve">      所得税基数返还支出 </t>
  </si>
  <si>
    <t xml:space="preserve">      增值税“五五分享”税收返还收入</t>
  </si>
  <si>
    <t xml:space="preserve">      成品油税费改革税收返还支出</t>
  </si>
  <si>
    <t xml:space="preserve">      其他返还性收入</t>
  </si>
  <si>
    <t xml:space="preserve">      增值税税收返还支出</t>
  </si>
  <si>
    <t xml:space="preserve">    一般性转移支付收入</t>
  </si>
  <si>
    <t xml:space="preserve">      消费税税收返还支出</t>
  </si>
  <si>
    <t xml:space="preserve">      体制补助收入</t>
  </si>
  <si>
    <t xml:space="preserve">      增值税“五五分享”税收返还支出</t>
  </si>
  <si>
    <t xml:space="preserve">      均衡性转移支付收入</t>
  </si>
  <si>
    <t xml:space="preserve">      其他税收返还支出</t>
  </si>
  <si>
    <t xml:space="preserve">      县级基本财力保障机制奖补资金收入</t>
  </si>
  <si>
    <t xml:space="preserve">    一般性转移支付支出</t>
  </si>
  <si>
    <t xml:space="preserve">      结算补助收入</t>
  </si>
  <si>
    <t xml:space="preserve">      体制补助支出</t>
  </si>
  <si>
    <t xml:space="preserve">      资源枯竭型城市转移支付补助收入</t>
  </si>
  <si>
    <t xml:space="preserve">      均衡性转移支付支出</t>
  </si>
  <si>
    <t xml:space="preserve">      企业事业单位划转补助收入</t>
  </si>
  <si>
    <t xml:space="preserve">      县级基本财力保障机制奖补资金支出</t>
  </si>
  <si>
    <t xml:space="preserve">      产粮（油）大县奖励资金收入</t>
  </si>
  <si>
    <t xml:space="preserve">      结算补助支出</t>
  </si>
  <si>
    <t xml:space="preserve">      固定数额补助收入</t>
  </si>
  <si>
    <t xml:space="preserve">      企业事业单位划转补助支出</t>
  </si>
  <si>
    <t xml:space="preserve">      革命老区转移支付收入</t>
  </si>
  <si>
    <t xml:space="preserve">      产粮（油）大县奖励资金支出</t>
  </si>
  <si>
    <t xml:space="preserve">      巩固脱贫攻坚成果衔接乡村振兴转移支付收入</t>
  </si>
  <si>
    <t xml:space="preserve">      革命老区转移支付支出</t>
  </si>
  <si>
    <t xml:space="preserve">      一般公共服务共同财政事权转移支付收入</t>
  </si>
  <si>
    <t xml:space="preserve">      民族地区转移支付支出</t>
  </si>
  <si>
    <t xml:space="preserve">      外交共同财政事权转移支付收入</t>
  </si>
  <si>
    <t xml:space="preserve">      边境地区转移支付支出</t>
  </si>
  <si>
    <t xml:space="preserve">      国防共同财政事权转移支付收入</t>
  </si>
  <si>
    <t xml:space="preserve">      贫困地区转移支付支出</t>
  </si>
  <si>
    <t xml:space="preserve">      公共安全共同财政事权转移支付收入</t>
  </si>
  <si>
    <t xml:space="preserve">      一般公共服务共同财政事权转移支付支出</t>
  </si>
  <si>
    <t xml:space="preserve">      教育共同财政事权转移支付收入</t>
  </si>
  <si>
    <t xml:space="preserve">      外交共同财政事权转移支付支出</t>
  </si>
  <si>
    <t xml:space="preserve">      科学技术共同财政事权转移支付收入</t>
  </si>
  <si>
    <t xml:space="preserve">      国防共同财政事权转移支付支出</t>
  </si>
  <si>
    <t xml:space="preserve">      文化旅游体育与传媒共同财政事权转移支付收入</t>
  </si>
  <si>
    <t xml:space="preserve">      公共安全共同财政事权转移支付支出</t>
  </si>
  <si>
    <t xml:space="preserve">      社会保障和就业共同财政事权转移支付收入</t>
  </si>
  <si>
    <t xml:space="preserve">      教育共同财政事权转移支付支出</t>
  </si>
  <si>
    <t xml:space="preserve">      医疗卫生共同财政事权转移支付收入</t>
  </si>
  <si>
    <t xml:space="preserve">      科学技术共同财政事权转移支付支出</t>
  </si>
  <si>
    <t xml:space="preserve">      节能环保共同财政事权转移支付收入</t>
  </si>
  <si>
    <t xml:space="preserve">      文化旅游体育与传媒共同财政事权转移支付支出</t>
  </si>
  <si>
    <t xml:space="preserve">      城乡社区共同财政事权转移支付收入</t>
  </si>
  <si>
    <t xml:space="preserve">      社会保障和就业共同财政事权转移支付支出</t>
  </si>
  <si>
    <t xml:space="preserve">      农林水共同财政事权转移支付收入</t>
  </si>
  <si>
    <t xml:space="preserve">      医疗卫生共同财政事权转移支付支出</t>
  </si>
  <si>
    <t xml:space="preserve">      交通运输共同财政事权转移支付收入</t>
  </si>
  <si>
    <t xml:space="preserve">      节能环保共同财政事权转移支付支出</t>
  </si>
  <si>
    <t xml:space="preserve">      资源勘探工业信息等共同财政事权转移支付收入</t>
  </si>
  <si>
    <t xml:space="preserve">      城乡社区共同财政事权转移支付支出</t>
  </si>
  <si>
    <t xml:space="preserve">      商业服务业等共同财政事权转移支付收入</t>
  </si>
  <si>
    <t xml:space="preserve">      农林水共同财政事权转移支付支出</t>
  </si>
  <si>
    <t xml:space="preserve">      金融共同财政事权转移支付收入</t>
  </si>
  <si>
    <t xml:space="preserve">      交通运输共同财政事权转移支付支出</t>
  </si>
  <si>
    <t xml:space="preserve">      自然资源海洋气象等共同财政事权转移支付收入</t>
  </si>
  <si>
    <t xml:space="preserve">      资源勘探信息等共同财政事权转移支付支出</t>
  </si>
  <si>
    <t xml:space="preserve">      住房保障共同财政事权转移支付收入</t>
  </si>
  <si>
    <t xml:space="preserve">      商业服务业等共同财政事权转移支付支出</t>
  </si>
  <si>
    <t xml:space="preserve">      粮油物资储备共同财政事权转移支付收入</t>
  </si>
  <si>
    <t xml:space="preserve">      金融共同财政事权转移支付支出</t>
  </si>
  <si>
    <t xml:space="preserve">      灾害防治及应急管理共同财政事权转移支付收入</t>
  </si>
  <si>
    <t xml:space="preserve">      自然资源海洋气象等共同财政事权转移支付支出</t>
  </si>
  <si>
    <t xml:space="preserve">      其他共同财政事权转移支付收入</t>
  </si>
  <si>
    <t xml:space="preserve">      住房保障共同财政事权转移支付支出</t>
  </si>
  <si>
    <t xml:space="preserve">      增值税留抵退税转移支付收入</t>
  </si>
  <si>
    <t xml:space="preserve">      粮油物资储备共同财政事权转移支付支出</t>
  </si>
  <si>
    <t xml:space="preserve">      其他退税减税降费转移支付收入</t>
  </si>
  <si>
    <t xml:space="preserve">      灾害防治及应急管理共同财政事权转移支付支出</t>
  </si>
  <si>
    <t xml:space="preserve">      补充县区财力转移支付收入</t>
  </si>
  <si>
    <t xml:space="preserve">      其他共同财政事权转移支付支出</t>
  </si>
  <si>
    <t xml:space="preserve">      其他一般性转移支付收入</t>
  </si>
  <si>
    <t xml:space="preserve">      其他一般性转移支付支出</t>
  </si>
  <si>
    <t xml:space="preserve">    专项转移支付收入</t>
  </si>
  <si>
    <t xml:space="preserve">    专项转移支付支出</t>
  </si>
  <si>
    <t xml:space="preserve">  下级上解收入</t>
  </si>
  <si>
    <t xml:space="preserve">    体制上解收入</t>
  </si>
  <si>
    <t xml:space="preserve">    专项上解收入</t>
  </si>
  <si>
    <t xml:space="preserve">  待偿债置换一般债券上年结余</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</si>
  <si>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</si>
  <si>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</si>
  <si>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</si>
  <si>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</si>
  <si>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</si>
  <si>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</si>
  <si>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</si>
  <si>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地方政府一般债务还本支出</t>
  </si>
  <si>
    <t xml:space="preserve">    从国有资本经营预算调入</t>
  </si>
  <si>
    <t xml:space="preserve">    地方政府其他一般债券还本支出（不再融资债券还本）</t>
  </si>
  <si>
    <t xml:space="preserve">    从其他资金调入</t>
  </si>
  <si>
    <t xml:space="preserve">    再融资一般债券还本支出</t>
  </si>
  <si>
    <t xml:space="preserve">  地方政府一般债务收入</t>
  </si>
  <si>
    <t xml:space="preserve">  地方政府一般债务转贷支出</t>
  </si>
  <si>
    <t xml:space="preserve">    地方政府新增一般债券收入</t>
  </si>
  <si>
    <t xml:space="preserve">    地方政府新增一般债券转贷支出</t>
  </si>
  <si>
    <t xml:space="preserve">    再融资一般债券收入</t>
  </si>
  <si>
    <t xml:space="preserve">    再融资一般债券转贷支出</t>
  </si>
  <si>
    <t xml:space="preserve">  地方政府一般债务转贷收入</t>
  </si>
  <si>
    <t xml:space="preserve">  援助其他地区支出</t>
  </si>
  <si>
    <t xml:space="preserve">    地方政府新增一般债券转贷收入</t>
  </si>
  <si>
    <t xml:space="preserve">  计划单列市上解省支出</t>
  </si>
  <si>
    <t xml:space="preserve">    再融资一般债券转贷收入</t>
  </si>
  <si>
    <t xml:space="preserve">  省补助计划单列市支出</t>
  </si>
  <si>
    <t xml:space="preserve">  接受其他地区援助收入</t>
  </si>
  <si>
    <t xml:space="preserve">  年终结余</t>
  </si>
  <si>
    <t xml:space="preserve">  动用预算稳定调节基金</t>
  </si>
  <si>
    <t xml:space="preserve">  省补助计划单列市收入</t>
  </si>
  <si>
    <t xml:space="preserve">  计划单列市上解省收入</t>
  </si>
  <si>
    <t>收入总计</t>
  </si>
  <si>
    <t>支出总计</t>
  </si>
  <si>
    <t>表2</t>
  </si>
  <si>
    <t xml:space="preserve">  曹县2023年一般公共预算支出调整预算情况表</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</si>
  <si>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</si>
  <si>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</si>
  <si>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</si>
  <si>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</si>
  <si>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</si>
  <si>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</si>
  <si>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</si>
  <si>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</si>
  <si>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</si>
  <si>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</si>
  <si>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</si>
  <si>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</si>
  <si>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</si>
  <si>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</si>
  <si>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</si>
  <si>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</si>
  <si>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</si>
  <si>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</si>
  <si>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</si>
  <si>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</si>
  <si>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</si>
  <si>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</si>
  <si>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二十三、其他支出</t>
  </si>
  <si>
    <t>本级本年支出合计</t>
  </si>
  <si>
    <t>2023年政府性基金预算调整表</t>
  </si>
  <si>
    <t>收    入</t>
  </si>
  <si>
    <t>支    出</t>
  </si>
  <si>
    <t>项  目</t>
  </si>
  <si>
    <t>收入校验</t>
  </si>
  <si>
    <t>支出校验</t>
  </si>
  <si>
    <t>一、农网还贷资金收入</t>
  </si>
  <si>
    <t>—</t>
  </si>
  <si>
    <t>一、文化旅游体育与传媒支出</t>
  </si>
  <si>
    <t/>
  </si>
  <si>
    <t>二、海南省高等级公路车辆通行附加费收入</t>
  </si>
  <si>
    <t xml:space="preserve">    国家电影事业发展专项资金安排的支出</t>
  </si>
  <si>
    <t>三、国家电影事业发展专项资金收入</t>
  </si>
  <si>
    <t xml:space="preserve">    旅游发展基金支出</t>
  </si>
  <si>
    <t>四、国有土地收益基金收入</t>
  </si>
  <si>
    <t xml:space="preserve">    国家电影事业发展专项资金对应专项债务收入安排的支出</t>
  </si>
  <si>
    <t>五、农业土地开发资金收入</t>
  </si>
  <si>
    <t>二、社会保障和就业支出</t>
  </si>
  <si>
    <t>六、国有土地使用权出让收入</t>
  </si>
  <si>
    <t xml:space="preserve">    大中型水库移民后期扶持基金支出</t>
  </si>
  <si>
    <t>七、大中型水库库区基金收入</t>
  </si>
  <si>
    <t xml:space="preserve">    小型水库移民扶助基金安排的支出</t>
  </si>
  <si>
    <t>八、彩票公益金收入</t>
  </si>
  <si>
    <t xml:space="preserve">    小型水库移民扶助基金对应专项债务收入安排的支出</t>
  </si>
  <si>
    <t>九、城市基础设施配套费收入</t>
  </si>
  <si>
    <t>三、节能环保支出</t>
  </si>
  <si>
    <t>十、小型水库移民扶助基金收入</t>
  </si>
  <si>
    <t xml:space="preserve">    可再生能源电价附加收入安排的支出</t>
  </si>
  <si>
    <t>十一、国家重大水利工程建设基金收入</t>
  </si>
  <si>
    <t xml:space="preserve">    废弃电器电子产品处理基金支出</t>
  </si>
  <si>
    <t>十二、车辆通行费</t>
  </si>
  <si>
    <t>四、城乡社区支出</t>
  </si>
  <si>
    <t>十三、污水处理费收入</t>
  </si>
  <si>
    <t xml:space="preserve">    国有土地使用权出让收入安排的支出</t>
  </si>
  <si>
    <t>十四、彩票发行机构和彩票销售机构的业务
      费用</t>
  </si>
  <si>
    <t xml:space="preserve">    国有土地收益基金安排的支出</t>
  </si>
  <si>
    <t>十五、其他政府性基金收入</t>
  </si>
  <si>
    <t xml:space="preserve">    农业土地开发资金安排的支出</t>
  </si>
  <si>
    <t>十六、专项债务对应项目专项收入</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</si>
  <si>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</si>
  <si>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</si>
  <si>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</si>
  <si>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</si>
  <si>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</si>
  <si>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</si>
  <si>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</si>
  <si>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</si>
  <si>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</si>
  <si>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</si>
  <si>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</si>
  <si>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六、交通运输支出</t>
  </si>
  <si>
    <t xml:space="preserve">    海南省高等级公路车辆通行附加费安排的支出</t>
  </si>
  <si>
    <t xml:space="preserve">    车辆通行费安排的支出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</si>
  <si>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</si>
  <si>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</si>
  <si>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</si>
  <si>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
    的支出</t>
  </si>
  <si>
    <t xml:space="preserve">    政府收费公路专项债券收入安排的支出</t>
  </si>
  <si>
    <t xml:space="preserve">    车辆通行费对应专项债务收入安排的支出</t>
  </si>
  <si>
    <t>七、资源勘探信息等支出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</si>
  <si>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</si>
  <si>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</si>
  <si>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</si>
  <si>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</si>
  <si>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抗疫特别国债财务基金支出</t>
  </si>
  <si>
    <t xml:space="preserve">    彩票公益金安排的支出</t>
  </si>
  <si>
    <t>九、债务付息支出</t>
  </si>
  <si>
    <t>十、债务发行费用支出</t>
  </si>
  <si>
    <t>十一、抗疫特别国债安排的支出</t>
  </si>
  <si>
    <t>收入合计</t>
  </si>
  <si>
    <t>支出合计</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</si>
  <si>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</si>
  <si>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</si>
  <si>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</si>
  <si>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</si>
  <si>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</si>
  <si>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</si>
  <si>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</si>
  <si>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</si>
  <si>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</si>
  <si>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</si>
  <si>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</si>
  <si>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地方政府新增专项债券还本支出（不含再融资债券还本）</t>
  </si>
  <si>
    <t>错误，只有青岛市合计有数</t>
  </si>
  <si>
    <t xml:space="preserve">    地方政府新增专项债券收入</t>
  </si>
  <si>
    <t xml:space="preserve">    地方政府再融资专项债券还本支出</t>
  </si>
  <si>
    <t xml:space="preserve">    地方政府再融资专项债券收入</t>
  </si>
  <si>
    <t xml:space="preserve"> 地方政府专项债务转贷支出</t>
  </si>
  <si>
    <t>全市合计错误</t>
  </si>
  <si>
    <t xml:space="preserve">  地方政府专项债务转贷收入</t>
  </si>
  <si>
    <t xml:space="preserve">    地方政府新增专项债券转贷支出</t>
  </si>
  <si>
    <t xml:space="preserve">    地方政府新增专项债券转贷收入</t>
  </si>
  <si>
    <t xml:space="preserve">    地方政府再融资专项债券转贷支出</t>
  </si>
  <si>
    <t xml:space="preserve">    地方政府再融资专项债券转贷收入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</si>
</sst>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0"/>
      <name val="Helv"/>
      <charset val="0"/>
    </font>
    <font>
      <sz val="12"/>
      <name val="宋体"/>
      <charset val="134"/>
    </font>
    <font>
      <sz val="10"/>
      <name val="宋体"/>
      <charset val="134"/>
    </font>
    <font>
      <b/>
      <sz val="10"/>
      <name val="宋体"/>
      <charset val="134"/>
    </font>
    <font>
      <sz val="11"/>
      <color theme="1"/>
      <name val="宋体"/>
      <charset val="134"/>
      <scheme val="minor"/>
    </font>
    <font>
      <b/>
      <sz val="16"/>
      <name val="黑体"/>
      <charset val="134"/>
    </font>
    <font>
      <b/>
      <sz val="11"/>
      <name val="宋体"/>
      <charset val="134"/>
    </font>
    <font>
      <sz val="11"/>
      <name val="宋体"/>
      <charset val="134"/>
    </font>
    <font>
      <b/>
      <sz val="14"/>
      <name val="宋体"/>
      <charset val="134"/>
    </font>
    <font>
      <b/>
      <sz val="14"/>
      <color indexed="8"/>
      <name val="宋体"/>
      <charset val="134"/>
    </font>
    <font>
      <sz val="10"/>
      <color indexed="8"/>
      <name val="宋体"/>
      <charset val="134"/>
    </font>
    <font>
      <b/>
      <sz val="10"/>
      <color indexed="8"/>
      <name val="宋体"/>
      <charset val="134"/>
    </font>
    <font>
      <sz val="12"/>
      <name val="文星简小标宋"/>
      <charset val="134"/>
    </font>
    <font>
      <sz val="18"/>
      <name val="文星简小标宋"/>
      <charset val="134"/>
    </font>
    <font>
      <b/>
      <sz val="12"/>
      <name val="Helv"/>
      <charset val="0"/>
    </font>
    <font>
      <b/>
      <sz val="12"/>
      <name val="宋体"/>
      <charset val="134"/>
    </font>
    <font>
      <sz val="12"/>
      <name val="黑体"/>
      <charset val="134"/>
    </font>
    <font>
      <b/>
      <sz val="18"/>
      <name val="黑体"/>
      <charset val="134"/>
    </font>
    <font>
      <sz val="20"/>
      <name val="宋体"/>
      <charset val="134"/>
    </font>
    <font>
      <sz val="11"/>
      <name val="宋体"/>
      <charset val="134"/>
      <scheme val="minor"/>
    </font>
    <font>
      <sz val="10"/>
      <name val="Arial"/>
      <charset val="0"/>
    </font>
    <font>
      <sz val="12"/>
      <name val="Times New Roman"/>
      <charset val="0"/>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0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 fillId="2" borderId="1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3" borderId="14" applyNumberFormat="0" applyAlignment="0" applyProtection="0">
      <alignment vertical="center"/>
    </xf>
    <xf numFmtId="0" fontId="31" fillId="4" borderId="15" applyNumberFormat="0" applyAlignment="0" applyProtection="0">
      <alignment vertical="center"/>
    </xf>
    <xf numFmtId="0" fontId="32" fillId="4" borderId="14" applyNumberFormat="0" applyAlignment="0" applyProtection="0">
      <alignment vertical="center"/>
    </xf>
    <xf numFmtId="0" fontId="33" fillId="5"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7" borderId="0" applyNumberFormat="0" applyBorder="0" applyAlignment="0" applyProtection="0">
      <alignment vertical="center"/>
    </xf>
    <xf numFmtId="0" fontId="40" fillId="14"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6" borderId="0" applyNumberFormat="0" applyBorder="0" applyAlignment="0" applyProtection="0">
      <alignment vertical="center"/>
    </xf>
    <xf numFmtId="0" fontId="40" fillId="16"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9" fillId="17"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11" borderId="0" applyNumberFormat="0" applyBorder="0" applyAlignment="0" applyProtection="0">
      <alignment vertical="center"/>
    </xf>
    <xf numFmtId="0" fontId="39" fillId="19" borderId="0" applyNumberFormat="0" applyBorder="0" applyAlignment="0" applyProtection="0">
      <alignment vertical="center"/>
    </xf>
    <xf numFmtId="0" fontId="39" fillId="21" borderId="0" applyNumberFormat="0" applyBorder="0" applyAlignment="0" applyProtection="0">
      <alignment vertical="center"/>
    </xf>
    <xf numFmtId="0" fontId="40" fillId="3"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1" fillId="0" borderId="0"/>
    <xf numFmtId="0" fontId="1" fillId="0" borderId="0">
      <alignment vertical="center"/>
    </xf>
    <xf numFmtId="0" fontId="4" fillId="0" borderId="0">
      <alignment vertical="center"/>
    </xf>
    <xf numFmtId="0" fontId="1" fillId="0" borderId="0"/>
    <xf numFmtId="0" fontId="0" fillId="0" borderId="0"/>
    <xf numFmtId="0" fontId="20" fillId="0" borderId="0"/>
    <xf numFmtId="9" fontId="1" fillId="0" borderId="0" applyFont="0" applyFill="0" applyBorder="0" applyAlignment="0" applyProtection="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21"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2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41" fontId="1" fillId="0" borderId="0" applyFont="0" applyFill="0" applyBorder="0" applyAlignment="0" applyProtection="0">
      <alignment vertical="center"/>
    </xf>
    <xf numFmtId="0" fontId="20"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cellStyleXfs>
  <cellXfs count="125">
    <xf numFmtId="0" fontId="0" fillId="0" borderId="0" xfId="0"/>
    <xf numFmtId="0" fontId="1" fillId="0" borderId="0" xfId="101" applyFont="1" applyFill="1" applyAlignment="1">
      <alignment vertical="center"/>
    </xf>
    <xf numFmtId="0" fontId="2" fillId="0" borderId="0" xfId="101" applyFont="1" applyFill="1" applyAlignment="1">
      <alignment vertical="center"/>
    </xf>
    <xf numFmtId="0" fontId="2" fillId="0" borderId="0" xfId="101" applyFont="1" applyFill="1" applyAlignment="1">
      <alignment horizontal="center" vertical="center"/>
    </xf>
    <xf numFmtId="0" fontId="3" fillId="0" borderId="0" xfId="101" applyFont="1" applyFill="1" applyAlignment="1">
      <alignment vertical="center"/>
    </xf>
    <xf numFmtId="0" fontId="4" fillId="0" borderId="0" xfId="0" applyFont="1" applyFill="1" applyAlignment="1">
      <alignment vertical="center"/>
    </xf>
    <xf numFmtId="0" fontId="1" fillId="0" borderId="0" xfId="74" applyFill="1" applyBorder="1" applyAlignment="1" applyProtection="1">
      <alignment vertical="center"/>
      <protection locked="0"/>
    </xf>
    <xf numFmtId="0" fontId="5" fillId="0" borderId="0" xfId="101" applyFont="1" applyFill="1" applyAlignment="1">
      <alignment horizontal="center" vertical="center"/>
    </xf>
    <xf numFmtId="31" fontId="6" fillId="0" borderId="0" xfId="0" applyNumberFormat="1" applyFont="1" applyFill="1" applyBorder="1" applyAlignment="1">
      <alignment horizontal="left" wrapText="1"/>
    </xf>
    <xf numFmtId="57" fontId="7" fillId="0" borderId="0" xfId="101" applyNumberFormat="1" applyFont="1" applyFill="1" applyBorder="1" applyAlignment="1">
      <alignment horizontal="center" vertical="center"/>
    </xf>
    <xf numFmtId="0" fontId="7" fillId="0" borderId="0" xfId="101" applyFont="1" applyFill="1" applyAlignment="1">
      <alignment vertical="center" wrapText="1"/>
    </xf>
    <xf numFmtId="0" fontId="7" fillId="0" borderId="0" xfId="101" applyFont="1" applyFill="1" applyAlignment="1">
      <alignment horizontal="right" vertical="center"/>
    </xf>
    <xf numFmtId="0" fontId="8" fillId="0" borderId="1" xfId="101" applyFont="1" applyFill="1" applyBorder="1" applyAlignment="1">
      <alignment horizontal="center" vertical="center"/>
    </xf>
    <xf numFmtId="0" fontId="8" fillId="0" borderId="1" xfId="101" applyFont="1" applyFill="1" applyBorder="1" applyAlignment="1">
      <alignment horizontal="center" vertical="center" wrapText="1"/>
    </xf>
    <xf numFmtId="0" fontId="9" fillId="0" borderId="1" xfId="0" applyFont="1" applyFill="1" applyBorder="1" applyAlignment="1">
      <alignment horizontal="center" vertical="center" wrapText="1"/>
    </xf>
    <xf numFmtId="3" fontId="2" fillId="0" borderId="1" xfId="101" applyNumberFormat="1" applyFont="1" applyFill="1" applyBorder="1" applyAlignment="1" applyProtection="1">
      <alignment vertical="center" wrapText="1"/>
    </xf>
    <xf numFmtId="0" fontId="2" fillId="0" borderId="1" xfId="101" applyFont="1" applyFill="1" applyBorder="1" applyAlignment="1">
      <alignment horizontal="center" vertical="center"/>
    </xf>
    <xf numFmtId="0" fontId="3" fillId="0" borderId="2" xfId="101" applyFont="1" applyFill="1" applyBorder="1" applyAlignment="1">
      <alignment horizontal="center" vertical="center"/>
    </xf>
    <xf numFmtId="3" fontId="2" fillId="0" borderId="1" xfId="101" applyNumberFormat="1" applyFont="1" applyFill="1" applyBorder="1" applyAlignment="1" applyProtection="1">
      <alignment horizontal="left" vertical="center" wrapText="1"/>
    </xf>
    <xf numFmtId="3" fontId="2" fillId="0" borderId="1" xfId="101" applyNumberFormat="1" applyFont="1" applyFill="1" applyBorder="1" applyAlignment="1">
      <alignment horizontal="center" vertical="center"/>
    </xf>
    <xf numFmtId="0" fontId="2" fillId="0" borderId="1" xfId="101" applyFont="1" applyFill="1" applyBorder="1" applyAlignment="1">
      <alignment vertical="center"/>
    </xf>
    <xf numFmtId="0" fontId="2" fillId="0" borderId="1" xfId="101" applyFont="1" applyFill="1" applyBorder="1" applyAlignment="1">
      <alignment vertical="center" wrapText="1"/>
    </xf>
    <xf numFmtId="0" fontId="2" fillId="0" borderId="1" xfId="101" applyFont="1" applyFill="1" applyBorder="1" applyAlignment="1">
      <alignment horizontal="left" vertical="center" wrapText="1"/>
    </xf>
    <xf numFmtId="0" fontId="3" fillId="0" borderId="1" xfId="101" applyFont="1" applyFill="1" applyBorder="1" applyAlignment="1">
      <alignment horizontal="distributed" vertical="center" wrapText="1"/>
    </xf>
    <xf numFmtId="0" fontId="3" fillId="0" borderId="1" xfId="101" applyFont="1" applyFill="1" applyBorder="1" applyAlignment="1">
      <alignment horizontal="center" vertical="center"/>
    </xf>
    <xf numFmtId="3" fontId="3" fillId="0" borderId="1" xfId="101" applyNumberFormat="1" applyFont="1" applyFill="1" applyBorder="1" applyAlignment="1">
      <alignment horizontal="center" vertical="center"/>
    </xf>
    <xf numFmtId="0" fontId="3" fillId="0" borderId="1" xfId="101" applyFont="1" applyFill="1" applyBorder="1" applyAlignment="1">
      <alignment vertical="center" wrapText="1"/>
    </xf>
    <xf numFmtId="0" fontId="10" fillId="0" borderId="0" xfId="0" applyFont="1" applyFill="1" applyBorder="1" applyAlignment="1">
      <alignment vertical="center"/>
    </xf>
    <xf numFmtId="1" fontId="2" fillId="0" borderId="1" xfId="101" applyNumberFormat="1" applyFont="1" applyFill="1" applyBorder="1" applyAlignment="1" applyProtection="1">
      <alignment vertical="center" wrapText="1"/>
      <protection locked="0"/>
    </xf>
    <xf numFmtId="1" fontId="2" fillId="0" borderId="1" xfId="107" applyNumberFormat="1" applyFont="1" applyFill="1" applyBorder="1" applyAlignment="1" applyProtection="1">
      <alignment vertical="center" wrapText="1"/>
      <protection locked="0"/>
    </xf>
    <xf numFmtId="1" fontId="2" fillId="0" borderId="1" xfId="69" applyNumberFormat="1" applyFont="1" applyFill="1" applyBorder="1" applyAlignment="1" applyProtection="1">
      <alignment vertical="center" wrapText="1"/>
      <protection locked="0"/>
    </xf>
    <xf numFmtId="0" fontId="11" fillId="0" borderId="0" xfId="0" applyFont="1" applyFill="1" applyBorder="1" applyAlignment="1">
      <alignment vertical="center"/>
    </xf>
    <xf numFmtId="0" fontId="1" fillId="0" borderId="0" xfId="53" applyFont="1" applyFill="1" applyAlignment="1">
      <alignment vertical="center" wrapText="1"/>
    </xf>
    <xf numFmtId="0" fontId="12" fillId="0" borderId="0" xfId="53" applyFont="1" applyFill="1" applyAlignment="1">
      <alignment vertical="center" wrapText="1"/>
    </xf>
    <xf numFmtId="0" fontId="2" fillId="0" borderId="0" xfId="53" applyFont="1" applyFill="1" applyAlignment="1">
      <alignment wrapText="1"/>
    </xf>
    <xf numFmtId="0" fontId="3" fillId="0" borderId="0" xfId="53" applyFont="1" applyFill="1" applyAlignment="1">
      <alignment horizontal="center" vertical="center" wrapText="1"/>
    </xf>
    <xf numFmtId="0" fontId="2" fillId="0" borderId="0" xfId="53" applyFont="1" applyFill="1" applyAlignment="1">
      <alignment vertical="center" wrapText="1"/>
    </xf>
    <xf numFmtId="0" fontId="1" fillId="0" borderId="0" xfId="53" applyFont="1" applyFill="1" applyAlignment="1">
      <alignment horizontal="right" vertical="center" wrapText="1"/>
    </xf>
    <xf numFmtId="0" fontId="7" fillId="0" borderId="0" xfId="53" applyFont="1" applyFill="1" applyAlignment="1">
      <alignment horizontal="left" vertical="center" wrapText="1"/>
    </xf>
    <xf numFmtId="0" fontId="1" fillId="0" borderId="0" xfId="53" applyFont="1" applyFill="1" applyAlignment="1">
      <alignment horizontal="center" vertical="center" wrapText="1"/>
    </xf>
    <xf numFmtId="3" fontId="13" fillId="0" borderId="0" xfId="0" applyNumberFormat="1" applyFont="1" applyFill="1" applyAlignment="1">
      <alignment horizontal="center" vertical="center" wrapText="1"/>
    </xf>
    <xf numFmtId="0" fontId="2" fillId="0" borderId="0" xfId="53" applyFont="1" applyFill="1" applyAlignment="1">
      <alignment horizontal="center"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4" fillId="0" borderId="0" xfId="68" applyFont="1" applyFill="1" applyBorder="1" applyAlignment="1">
      <alignment horizontal="center" vertical="center"/>
    </xf>
    <xf numFmtId="0" fontId="15" fillId="0" borderId="4"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 fillId="0" borderId="1" xfId="53" applyNumberFormat="1" applyFont="1" applyFill="1" applyBorder="1" applyAlignment="1" applyProtection="1">
      <alignment horizontal="left" vertical="center" wrapText="1"/>
      <protection locked="0"/>
    </xf>
    <xf numFmtId="0" fontId="1" fillId="0" borderId="1" xfId="53" applyNumberFormat="1" applyFont="1" applyFill="1" applyBorder="1" applyAlignment="1">
      <alignment horizontal="center" vertical="center" wrapText="1"/>
    </xf>
    <xf numFmtId="0" fontId="1" fillId="0" borderId="1" xfId="53" applyFont="1" applyFill="1" applyBorder="1" applyAlignment="1" applyProtection="1">
      <alignment vertical="center" wrapText="1"/>
      <protection locked="0"/>
    </xf>
    <xf numFmtId="0" fontId="15" fillId="0" borderId="1" xfId="78" applyNumberFormat="1" applyFont="1" applyFill="1" applyBorder="1" applyAlignment="1">
      <alignment horizontal="center" vertical="center" wrapText="1"/>
    </xf>
    <xf numFmtId="0" fontId="15" fillId="0" borderId="1" xfId="53" applyNumberFormat="1" applyFont="1" applyFill="1" applyBorder="1" applyAlignment="1">
      <alignment horizontal="center" vertical="center" wrapText="1"/>
    </xf>
    <xf numFmtId="0" fontId="2" fillId="0" borderId="0" xfId="53" applyFont="1" applyFill="1" applyAlignment="1">
      <alignment horizontal="right" vertical="center" wrapText="1"/>
    </xf>
    <xf numFmtId="0" fontId="7" fillId="0" borderId="0" xfId="0" applyNumberFormat="1" applyFont="1" applyFill="1" applyBorder="1" applyAlignment="1" applyProtection="1">
      <alignment vertical="center"/>
      <protection locked="0"/>
    </xf>
    <xf numFmtId="0" fontId="5"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6" fillId="0" borderId="0"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horizontal="center" vertical="center"/>
      <protection locked="0"/>
    </xf>
    <xf numFmtId="0" fontId="16" fillId="0" borderId="0" xfId="0" applyNumberFormat="1" applyFont="1" applyFill="1" applyBorder="1" applyAlignment="1" applyProtection="1">
      <alignment vertical="center"/>
      <protection locked="0"/>
    </xf>
    <xf numFmtId="0" fontId="16" fillId="0" borderId="0" xfId="0" applyNumberFormat="1" applyFont="1" applyFill="1" applyBorder="1" applyAlignment="1" applyProtection="1">
      <alignment horizontal="center" vertical="center"/>
      <protection locked="0"/>
    </xf>
    <xf numFmtId="0" fontId="17" fillId="0" borderId="0"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0" fontId="6" fillId="0" borderId="6" xfId="0" applyNumberFormat="1" applyFont="1" applyFill="1" applyBorder="1" applyAlignment="1" applyProtection="1">
      <alignment horizontal="center" vertical="center"/>
      <protection locked="0"/>
    </xf>
    <xf numFmtId="0" fontId="6" fillId="0" borderId="7"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protection locked="0"/>
    </xf>
    <xf numFmtId="0" fontId="7" fillId="0" borderId="1" xfId="0" applyNumberFormat="1" applyFont="1" applyFill="1" applyBorder="1" applyAlignment="1" applyProtection="1">
      <alignment horizontal="center" vertical="center"/>
      <protection locked="0"/>
    </xf>
    <xf numFmtId="1"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horizontal="left" vertical="center"/>
      <protection locked="0"/>
    </xf>
    <xf numFmtId="1"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3" fontId="2" fillId="0" borderId="1" xfId="0"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vertical="center" wrapText="1"/>
      <protection locked="0"/>
    </xf>
    <xf numFmtId="3" fontId="2"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horizontal="center" vertical="center" wrapText="1"/>
      <protection locked="0"/>
    </xf>
    <xf numFmtId="3" fontId="2" fillId="0" borderId="4" xfId="0" applyNumberFormat="1" applyFont="1" applyFill="1" applyBorder="1" applyAlignment="1" applyProtection="1">
      <alignment vertical="center"/>
      <protection locked="0"/>
    </xf>
    <xf numFmtId="3" fontId="2" fillId="0" borderId="8" xfId="0" applyNumberFormat="1" applyFont="1" applyFill="1" applyBorder="1" applyAlignment="1" applyProtection="1">
      <alignment horizontal="center" vertical="center"/>
      <protection locked="0"/>
    </xf>
    <xf numFmtId="3" fontId="2" fillId="0" borderId="4"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distributed" vertical="center" indent="2"/>
      <protection locked="0"/>
    </xf>
    <xf numFmtId="1" fontId="6" fillId="0" borderId="1"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xf>
    <xf numFmtId="1" fontId="7"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wrapText="1"/>
      <protection locked="0"/>
    </xf>
    <xf numFmtId="0" fontId="3" fillId="0" borderId="0" xfId="0" applyFont="1" applyFill="1" applyBorder="1" applyAlignment="1" applyProtection="1">
      <alignment vertical="center" wrapText="1"/>
      <protection locked="0"/>
    </xf>
    <xf numFmtId="0" fontId="3" fillId="0" borderId="0" xfId="53" applyFont="1" applyFill="1" applyAlignment="1">
      <alignment vertical="center" wrapText="1"/>
    </xf>
    <xf numFmtId="0" fontId="2"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53" applyFont="1" applyFill="1" applyBorder="1" applyAlignment="1">
      <alignment vertical="center" wrapText="1"/>
    </xf>
    <xf numFmtId="176" fontId="15" fillId="0" borderId="1" xfId="53" applyNumberFormat="1" applyFont="1" applyFill="1" applyBorder="1" applyAlignment="1">
      <alignment horizontal="center" vertical="center" wrapText="1"/>
    </xf>
    <xf numFmtId="0" fontId="1" fillId="0" borderId="1" xfId="53" applyFont="1" applyFill="1" applyBorder="1" applyAlignment="1">
      <alignment vertical="center" wrapText="1"/>
    </xf>
    <xf numFmtId="176" fontId="1" fillId="0" borderId="1" xfId="53"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1"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left" vertical="center" shrinkToFit="1"/>
      <protection locked="0"/>
    </xf>
    <xf numFmtId="49" fontId="1" fillId="0" borderId="1" xfId="0" applyNumberFormat="1" applyFont="1" applyFill="1" applyBorder="1" applyAlignment="1" applyProtection="1">
      <alignment horizontal="center" vertical="center" wrapText="1"/>
    </xf>
    <xf numFmtId="1" fontId="15" fillId="0"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xf>
    <xf numFmtId="0" fontId="1" fillId="0" borderId="0" xfId="87"/>
    <xf numFmtId="0" fontId="20" fillId="0" borderId="0" xfId="97"/>
    <xf numFmtId="49" fontId="1" fillId="0" borderId="0" xfId="87" applyNumberFormat="1"/>
    <xf numFmtId="49" fontId="21" fillId="0" borderId="0" xfId="87" applyNumberFormat="1" applyFont="1"/>
  </cellXfs>
  <cellStyles count="10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12东明" xfId="49"/>
    <cellStyle name="常规 10 3" xfId="50"/>
    <cellStyle name="常规 112 2 2" xfId="51"/>
    <cellStyle name="常规 6" xfId="52"/>
    <cellStyle name="_ET_STYLE_NoName_00_" xfId="53"/>
    <cellStyle name="常规 12" xfId="54"/>
    <cellStyle name="百分比 2 2" xfId="55"/>
    <cellStyle name="常规 104 3" xfId="56"/>
    <cellStyle name="常规 112 3 2" xfId="57"/>
    <cellStyle name="常规 104" xfId="58"/>
    <cellStyle name="常规_表18 3" xfId="59"/>
    <cellStyle name="常规 107 2" xfId="60"/>
    <cellStyle name="常规 107" xfId="61"/>
    <cellStyle name="常规 104 2 2" xfId="62"/>
    <cellStyle name="常规 10 2 3" xfId="63"/>
    <cellStyle name="常规 100" xfId="64"/>
    <cellStyle name="常规 104 2" xfId="65"/>
    <cellStyle name="常规_东营区人大预算20170313" xfId="66"/>
    <cellStyle name="常规 11 3 2" xfId="67"/>
    <cellStyle name="常规 2" xfId="68"/>
    <cellStyle name="常规 2 2" xfId="69"/>
    <cellStyle name="常规 3" xfId="70"/>
    <cellStyle name="常规 4" xfId="71"/>
    <cellStyle name="常规 5" xfId="72"/>
    <cellStyle name="常规 6 2" xfId="73"/>
    <cellStyle name="常规_11月小本" xfId="74"/>
    <cellStyle name="常规_11月小本 2" xfId="75"/>
    <cellStyle name="常规_11月小本 2 2" xfId="76"/>
    <cellStyle name="常规_11月小本 3" xfId="77"/>
    <cellStyle name="常规_2009年初两会支出调整后（国库处）" xfId="78"/>
    <cellStyle name="常规_2009年初两会支出调整后（国库处） 2" xfId="79"/>
    <cellStyle name="常规_2011年省级财政预算表（1-7表20110327，魏守磊） 2" xfId="80"/>
    <cellStyle name="常规_2012年国有资本经营预算报表（只含山东省本级报省人代会审议2）" xfId="81"/>
    <cellStyle name="常规_2012年国有资本经营预算报表（只含山东省本级报省人代会审议2） 2" xfId="82"/>
    <cellStyle name="常规_2012年国有资本经营预算报表（只含山东省本级报省人代会审议2） 3" xfId="83"/>
    <cellStyle name="常规_2015年国资预算表（报预算处2）" xfId="84"/>
    <cellStyle name="常规_3绩效目标申报表(附1-1)" xfId="85"/>
    <cellStyle name="常规_2013专款、转移支付" xfId="86"/>
    <cellStyle name="常规_norma1" xfId="87"/>
    <cellStyle name="常规_表18 2" xfId="88"/>
    <cellStyle name="常规_表262014年山东省社会保险基金预算收支草案表（1月3日）" xfId="89"/>
    <cellStyle name="常规_表262014年山东省社会保险基金预算收支草案表（1月3日） 2" xfId="90"/>
    <cellStyle name="常规_各市及省级预算外年终数据(2008年1月1日) 2" xfId="91"/>
    <cellStyle name="常规_人代会表(0107填报） 2" xfId="92"/>
    <cellStyle name="常规_社保处（2015年社会保险基金预算）(2)" xfId="93"/>
    <cellStyle name="常规_市县组部分" xfId="94"/>
    <cellStyle name="常规_市直3-6" xfId="95"/>
    <cellStyle name="千位分隔[0] 2 2" xfId="96"/>
    <cellStyle name="样式 1" xfId="97"/>
    <cellStyle name="常规 104 2 2 2" xfId="98"/>
    <cellStyle name="常规 10 3 2" xfId="99"/>
    <cellStyle name="常规_01省级_1" xfId="100"/>
    <cellStyle name="常规_01省级" xfId="101"/>
    <cellStyle name="常规_1市直" xfId="102"/>
    <cellStyle name="常规_2005年省级部门预算录入报表" xfId="103"/>
    <cellStyle name="常规_4-钢城" xfId="104"/>
    <cellStyle name="常规_2015年巨野县及县本级财政总决算公开表8.22" xfId="105"/>
    <cellStyle name="常规_巨野县_" xfId="106"/>
    <cellStyle name="常规_4-钢城 2" xfId="107"/>
  </cellStyle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A1" sqref="A1"/>
    </sheetView>
  </sheetViews>
  <sheetFormatPr defaultColWidth="10.2857142857143" defaultRowHeight="14.25" outlineLevelCol="2"/>
  <cols>
    <col min="1" max="1" width="22" style="121" hidden="1" customWidth="1"/>
    <col min="2" max="2" width="7.57142857142857" style="122" customWidth="1"/>
    <col min="3" max="3" width="36.4285714285714" style="123" hidden="1" customWidth="1"/>
    <col min="4" max="6" width="10.2857142857143" style="121" hidden="1" customWidth="1"/>
    <col min="7" max="16384" width="10.2857142857143" style="121"/>
  </cols>
  <sheetData>
    <row r="1" spans="2:3">
      <c r="B1" s="122" t="s">
        <v>0</v>
      </c>
      <c r="C1" s="123" t="s">
        <v>1</v>
      </c>
    </row>
    <row r="2" spans="2:3">
      <c r="B2" s="122" t="s">
        <v>2</v>
      </c>
      <c r="C2" s="123" t="s">
        <v>3</v>
      </c>
    </row>
    <row r="3" ht="15.75" spans="2:3">
      <c r="B3" s="122" t="s">
        <v>2</v>
      </c>
      <c r="C3" s="124" t="s">
        <v>4</v>
      </c>
    </row>
    <row r="4" spans="2:3">
      <c r="B4" s="122" t="s">
        <v>2</v>
      </c>
      <c r="C4" s="123" t="s">
        <v>5</v>
      </c>
    </row>
    <row r="5" spans="2:3">
      <c r="B5" s="122" t="s">
        <v>2</v>
      </c>
      <c r="C5" s="123" t="s">
        <v>6</v>
      </c>
    </row>
    <row r="6" spans="2:3">
      <c r="B6" s="122" t="s">
        <v>2</v>
      </c>
      <c r="C6" s="123" t="s">
        <v>7</v>
      </c>
    </row>
    <row r="7" spans="2:3">
      <c r="B7" s="122" t="s">
        <v>2</v>
      </c>
      <c r="C7" s="123" t="s">
        <v>8</v>
      </c>
    </row>
    <row r="8" spans="2:3">
      <c r="B8" s="122" t="s">
        <v>2</v>
      </c>
      <c r="C8" s="123" t="s">
        <v>9</v>
      </c>
    </row>
    <row r="9" spans="2:3">
      <c r="B9" s="122" t="s">
        <v>2</v>
      </c>
      <c r="C9" s="123" t="s">
        <v>10</v>
      </c>
    </row>
    <row r="10" ht="15.75" spans="2:3">
      <c r="B10" s="122" t="s">
        <v>2</v>
      </c>
      <c r="C10" s="124" t="s">
        <v>11</v>
      </c>
    </row>
    <row r="11" ht="15.75" spans="2:3">
      <c r="B11" s="122" t="s">
        <v>2</v>
      </c>
      <c r="C11" s="124" t="s">
        <v>12</v>
      </c>
    </row>
    <row r="12" ht="15.75" spans="2:3">
      <c r="B12" s="122" t="s">
        <v>2</v>
      </c>
      <c r="C12" s="124" t="s">
        <v>13</v>
      </c>
    </row>
    <row r="13" spans="2:3">
      <c r="B13" s="122" t="s">
        <v>14</v>
      </c>
      <c r="C13" s="123" t="s">
        <v>15</v>
      </c>
    </row>
    <row r="14" ht="15.75" spans="2:3">
      <c r="B14" s="122" t="s">
        <v>16</v>
      </c>
      <c r="C14" s="124" t="s">
        <v>10</v>
      </c>
    </row>
    <row r="15" ht="15.75" spans="2:3">
      <c r="B15" s="122" t="s">
        <v>17</v>
      </c>
      <c r="C15" s="124" t="s">
        <v>18</v>
      </c>
    </row>
    <row r="16" ht="15.75" spans="2:3">
      <c r="B16" s="122" t="s">
        <v>19</v>
      </c>
      <c r="C16" s="124" t="s">
        <v>11</v>
      </c>
    </row>
    <row r="17" ht="15.75" spans="2:3">
      <c r="B17" s="122" t="s">
        <v>20</v>
      </c>
      <c r="C17" s="124" t="s">
        <v>21</v>
      </c>
    </row>
    <row r="18" ht="15.75" spans="2:3">
      <c r="B18" s="122" t="s">
        <v>22</v>
      </c>
      <c r="C18" s="124" t="s">
        <v>23</v>
      </c>
    </row>
    <row r="19" ht="15.75" spans="2:3">
      <c r="B19" s="122" t="s">
        <v>24</v>
      </c>
      <c r="C19" s="124" t="s">
        <v>10</v>
      </c>
    </row>
    <row r="20" ht="15.75" spans="2:3">
      <c r="B20" s="122" t="s">
        <v>25</v>
      </c>
      <c r="C20" s="124" t="s">
        <v>18</v>
      </c>
    </row>
    <row r="21" spans="2:3">
      <c r="B21" s="122" t="s">
        <v>26</v>
      </c>
      <c r="C21" s="123" t="s">
        <v>27</v>
      </c>
    </row>
    <row r="22" spans="2:3">
      <c r="B22" s="122" t="s">
        <v>28</v>
      </c>
      <c r="C22" s="123" t="s">
        <v>29</v>
      </c>
    </row>
    <row r="23" ht="15.75" spans="2:3">
      <c r="B23" s="122" t="s">
        <v>30</v>
      </c>
      <c r="C23" s="124" t="s">
        <v>31</v>
      </c>
    </row>
    <row r="24" ht="15.75" spans="2:3">
      <c r="B24" s="122" t="s">
        <v>32</v>
      </c>
      <c r="C24" s="124" t="s">
        <v>33</v>
      </c>
    </row>
    <row r="25" spans="2:3">
      <c r="B25" s="122" t="s">
        <v>34</v>
      </c>
      <c r="C25" s="123" t="s">
        <v>35</v>
      </c>
    </row>
    <row r="26" ht="15.75" spans="2:3">
      <c r="B26" s="122" t="s">
        <v>36</v>
      </c>
      <c r="C26" s="124" t="s">
        <v>37</v>
      </c>
    </row>
    <row r="27" ht="15.75" spans="2:3">
      <c r="B27" s="122" t="s">
        <v>38</v>
      </c>
      <c r="C27" s="124" t="s">
        <v>39</v>
      </c>
    </row>
    <row r="28" ht="15.75" spans="2:3">
      <c r="B28" s="122" t="s">
        <v>40</v>
      </c>
      <c r="C28" s="124" t="s">
        <v>41</v>
      </c>
    </row>
    <row r="29" ht="15.75" spans="2:3">
      <c r="B29" s="122" t="s">
        <v>42</v>
      </c>
      <c r="C29" s="124" t="s">
        <v>43</v>
      </c>
    </row>
    <row r="30" ht="15.75" spans="2:3">
      <c r="B30" s="122" t="s">
        <v>44</v>
      </c>
      <c r="C30" s="124" t="s">
        <v>45</v>
      </c>
    </row>
    <row r="31" ht="15.75" spans="2:3">
      <c r="B31" s="122" t="s">
        <v>46</v>
      </c>
      <c r="C31" s="124" t="s">
        <v>47</v>
      </c>
    </row>
    <row r="32" ht="15.75" spans="2:3">
      <c r="B32" s="122" t="s">
        <v>48</v>
      </c>
      <c r="C32" s="124" t="s">
        <v>49</v>
      </c>
    </row>
    <row r="33" ht="15.75" spans="2:3">
      <c r="B33" s="122" t="s">
        <v>50</v>
      </c>
      <c r="C33" s="124" t="s">
        <v>51</v>
      </c>
    </row>
    <row r="34" ht="15.75" spans="2:3">
      <c r="B34" s="122" t="s">
        <v>52</v>
      </c>
      <c r="C34" s="124" t="s">
        <v>53</v>
      </c>
    </row>
    <row r="35" spans="2:3">
      <c r="B35" s="122" t="s">
        <v>54</v>
      </c>
      <c r="C35" s="123" t="s">
        <v>18</v>
      </c>
    </row>
    <row r="36" ht="15.75" spans="2:3">
      <c r="B36" s="122" t="s">
        <v>55</v>
      </c>
      <c r="C36" s="124" t="s">
        <v>56</v>
      </c>
    </row>
    <row r="37" spans="2:3">
      <c r="B37" s="122" t="s">
        <v>57</v>
      </c>
      <c r="C37" s="123" t="s">
        <v>58</v>
      </c>
    </row>
    <row r="38" spans="2:3">
      <c r="B38" s="122" t="s">
        <v>59</v>
      </c>
      <c r="C38" s="123" t="s">
        <v>60</v>
      </c>
    </row>
    <row r="39" spans="2:3">
      <c r="B39" s="122" t="s">
        <v>61</v>
      </c>
      <c r="C39" s="123" t="s">
        <v>62</v>
      </c>
    </row>
    <row r="40" spans="2:3">
      <c r="B40" s="122" t="s">
        <v>63</v>
      </c>
      <c r="C40" s="123" t="s">
        <v>64</v>
      </c>
    </row>
    <row r="41" spans="2:3">
      <c r="B41" s="122" t="s">
        <v>65</v>
      </c>
      <c r="C41" s="123" t="s">
        <v>66</v>
      </c>
    </row>
    <row r="42" spans="2:3">
      <c r="B42" s="122" t="s">
        <v>67</v>
      </c>
      <c r="C42" s="123" t="s">
        <v>68</v>
      </c>
    </row>
    <row r="43" ht="15.75" spans="2:3">
      <c r="B43" s="122" t="s">
        <v>69</v>
      </c>
      <c r="C43" s="124" t="s">
        <v>70</v>
      </c>
    </row>
    <row r="44" ht="15.75" spans="2:3">
      <c r="B44" s="122" t="s">
        <v>71</v>
      </c>
      <c r="C44" s="124" t="s">
        <v>72</v>
      </c>
    </row>
    <row r="45" ht="15.75" spans="2:3">
      <c r="B45" s="122" t="s">
        <v>73</v>
      </c>
      <c r="C45" s="124" t="s">
        <v>74</v>
      </c>
    </row>
    <row r="46" spans="2:3">
      <c r="B46" s="122" t="s">
        <v>75</v>
      </c>
      <c r="C46" s="123" t="s">
        <v>76</v>
      </c>
    </row>
    <row r="47" spans="2:3">
      <c r="B47" s="122" t="s">
        <v>77</v>
      </c>
      <c r="C47" s="123" t="s">
        <v>78</v>
      </c>
    </row>
    <row r="48" spans="2:3">
      <c r="B48" s="122" t="s">
        <v>79</v>
      </c>
      <c r="C48" s="123" t="s">
        <v>80</v>
      </c>
    </row>
    <row r="49" spans="2:3">
      <c r="B49" s="122" t="s">
        <v>81</v>
      </c>
      <c r="C49" s="123" t="s">
        <v>82</v>
      </c>
    </row>
    <row r="50" spans="2:3">
      <c r="B50" s="122" t="s">
        <v>83</v>
      </c>
      <c r="C50" s="123" t="s">
        <v>84</v>
      </c>
    </row>
    <row r="51" ht="15.75" spans="2:3">
      <c r="B51" s="122" t="s">
        <v>85</v>
      </c>
      <c r="C51" s="124" t="s">
        <v>86</v>
      </c>
    </row>
    <row r="52" ht="15.75" spans="2:3">
      <c r="B52" s="122" t="s">
        <v>87</v>
      </c>
      <c r="C52" s="123" t="s">
        <v>88</v>
      </c>
    </row>
    <row r="53" ht="15.75" spans="2:3">
      <c r="B53" s="122" t="s">
        <v>89</v>
      </c>
      <c r="C53" s="124" t="s">
        <v>90</v>
      </c>
    </row>
    <row r="54" ht="15.75" spans="2:3">
      <c r="B54" s="122" t="s">
        <v>91</v>
      </c>
      <c r="C54" s="124" t="s">
        <v>92</v>
      </c>
    </row>
    <row r="55" ht="15.75" spans="2:3">
      <c r="B55" s="122" t="s">
        <v>93</v>
      </c>
      <c r="C55" s="124" t="s">
        <v>94</v>
      </c>
    </row>
    <row r="56" ht="15.75" spans="2:3">
      <c r="B56" s="122" t="s">
        <v>95</v>
      </c>
      <c r="C56" s="124" t="s">
        <v>96</v>
      </c>
    </row>
    <row r="57" ht="15.75" spans="2:3">
      <c r="B57" s="122" t="s">
        <v>97</v>
      </c>
      <c r="C57" s="124" t="s">
        <v>98</v>
      </c>
    </row>
    <row r="58" ht="15.75" spans="2:3">
      <c r="B58" s="122" t="s">
        <v>99</v>
      </c>
      <c r="C58" s="124" t="s">
        <v>100</v>
      </c>
    </row>
    <row r="59" ht="15.75" spans="2:3">
      <c r="B59" s="122" t="s">
        <v>101</v>
      </c>
      <c r="C59" s="124" t="s">
        <v>102</v>
      </c>
    </row>
    <row r="60" ht="15.75" spans="2:3">
      <c r="B60" s="122" t="s">
        <v>103</v>
      </c>
      <c r="C60" s="124" t="s">
        <v>104</v>
      </c>
    </row>
    <row r="61" ht="15.75" spans="2:3">
      <c r="B61" s="122" t="s">
        <v>105</v>
      </c>
      <c r="C61" s="124" t="s">
        <v>106</v>
      </c>
    </row>
    <row r="62" ht="15.75" spans="2:3">
      <c r="B62" s="122" t="s">
        <v>107</v>
      </c>
      <c r="C62" s="124" t="s">
        <v>108</v>
      </c>
    </row>
    <row r="63" spans="2:3">
      <c r="B63" s="122" t="s">
        <v>109</v>
      </c>
      <c r="C63" s="123" t="s">
        <v>110</v>
      </c>
    </row>
    <row r="64" spans="2:3">
      <c r="B64" s="122" t="s">
        <v>111</v>
      </c>
      <c r="C64" s="123" t="s">
        <v>112</v>
      </c>
    </row>
    <row r="65" spans="2:3">
      <c r="B65" s="122" t="s">
        <v>113</v>
      </c>
      <c r="C65" s="123" t="s">
        <v>114</v>
      </c>
    </row>
    <row r="66" spans="2:3">
      <c r="B66" s="122" t="s">
        <v>115</v>
      </c>
      <c r="C66" s="123" t="s">
        <v>116</v>
      </c>
    </row>
    <row r="67" spans="2:3">
      <c r="B67" s="122" t="s">
        <v>117</v>
      </c>
      <c r="C67" s="123" t="s">
        <v>10</v>
      </c>
    </row>
    <row r="68" ht="15.75" spans="2:3">
      <c r="B68" s="122" t="s">
        <v>118</v>
      </c>
      <c r="C68" s="124" t="s">
        <v>119</v>
      </c>
    </row>
    <row r="69" ht="15.75" spans="2:3">
      <c r="B69" s="122" t="s">
        <v>120</v>
      </c>
      <c r="C69" s="124" t="s">
        <v>121</v>
      </c>
    </row>
    <row r="70" ht="15.75" spans="2:3">
      <c r="B70" s="122" t="s">
        <v>122</v>
      </c>
      <c r="C70" s="124" t="s">
        <v>123</v>
      </c>
    </row>
    <row r="71" ht="15.75" spans="2:3">
      <c r="B71" s="122" t="s">
        <v>124</v>
      </c>
      <c r="C71" s="124" t="s">
        <v>125</v>
      </c>
    </row>
    <row r="72" ht="15.75" spans="2:3">
      <c r="B72" s="122" t="s">
        <v>126</v>
      </c>
      <c r="C72" s="124" t="s">
        <v>127</v>
      </c>
    </row>
    <row r="73" ht="15.75" spans="2:3">
      <c r="B73" s="122" t="s">
        <v>128</v>
      </c>
      <c r="C73" s="124" t="s">
        <v>129</v>
      </c>
    </row>
    <row r="74" spans="2:3">
      <c r="B74" s="122" t="s">
        <v>130</v>
      </c>
      <c r="C74" s="123" t="s">
        <v>131</v>
      </c>
    </row>
    <row r="75" ht="15.75" spans="2:3">
      <c r="B75" s="122" t="s">
        <v>132</v>
      </c>
      <c r="C75" s="124" t="s">
        <v>133</v>
      </c>
    </row>
    <row r="76" ht="15.75" spans="2:3">
      <c r="B76" s="122" t="s">
        <v>134</v>
      </c>
      <c r="C76" s="124" t="s">
        <v>135</v>
      </c>
    </row>
    <row r="77" spans="2:3">
      <c r="B77" s="122" t="s">
        <v>136</v>
      </c>
      <c r="C77" s="123" t="s">
        <v>137</v>
      </c>
    </row>
    <row r="78" ht="15.75" spans="2:3">
      <c r="B78" s="122" t="s">
        <v>138</v>
      </c>
      <c r="C78" s="124" t="s">
        <v>98</v>
      </c>
    </row>
    <row r="79" ht="15.75" spans="2:3">
      <c r="B79" s="122" t="s">
        <v>139</v>
      </c>
      <c r="C79" s="124" t="s">
        <v>100</v>
      </c>
    </row>
    <row r="80" spans="2:3">
      <c r="B80" s="122" t="s">
        <v>140</v>
      </c>
      <c r="C80" s="123" t="s">
        <v>141</v>
      </c>
    </row>
    <row r="81" ht="15.75" spans="2:3">
      <c r="B81" s="122" t="s">
        <v>142</v>
      </c>
      <c r="C81" s="124" t="s">
        <v>143</v>
      </c>
    </row>
    <row r="82" spans="2:3">
      <c r="B82" s="122" t="s">
        <v>144</v>
      </c>
      <c r="C82" s="123" t="s">
        <v>145</v>
      </c>
    </row>
    <row r="83" spans="2:2">
      <c r="B83" s="122" t="s">
        <v>146</v>
      </c>
    </row>
    <row r="84" spans="2:2">
      <c r="B84" s="122" t="s">
        <v>147</v>
      </c>
    </row>
    <row r="85" spans="2:2">
      <c r="B85" s="122" t="s">
        <v>148</v>
      </c>
    </row>
    <row r="86" spans="2:2">
      <c r="B86" s="122" t="s">
        <v>149</v>
      </c>
    </row>
    <row r="87" spans="2:2">
      <c r="B87" s="122" t="s">
        <v>150</v>
      </c>
    </row>
    <row r="88" spans="2:2">
      <c r="B88" s="122" t="s">
        <v>151</v>
      </c>
    </row>
    <row r="89" spans="2:2">
      <c r="B89" s="122" t="s">
        <v>152</v>
      </c>
    </row>
    <row r="90" spans="2:2">
      <c r="B90" s="122" t="s">
        <v>153</v>
      </c>
    </row>
    <row r="91" spans="2:2">
      <c r="B91" s="122" t="s">
        <v>154</v>
      </c>
    </row>
    <row r="92" spans="2:2">
      <c r="B92" s="122" t="s">
        <v>155</v>
      </c>
    </row>
    <row r="93" spans="2:2">
      <c r="B93" s="122" t="s">
        <v>156</v>
      </c>
    </row>
    <row r="94" spans="2:2">
      <c r="B94" s="122" t="s">
        <v>157</v>
      </c>
    </row>
    <row r="95" spans="2:2">
      <c r="B95" s="122" t="s">
        <v>158</v>
      </c>
    </row>
    <row r="96" spans="2:2">
      <c r="B96" s="122" t="s">
        <v>159</v>
      </c>
    </row>
    <row r="97" spans="2:2">
      <c r="B97" s="122" t="s">
        <v>160</v>
      </c>
    </row>
    <row r="98" spans="2:2">
      <c r="B98" s="122" t="s">
        <v>161</v>
      </c>
    </row>
    <row r="99" spans="2:2">
      <c r="B99" s="122" t="s">
        <v>162</v>
      </c>
    </row>
    <row r="100" spans="2:2">
      <c r="B100" s="122" t="s">
        <v>163</v>
      </c>
    </row>
    <row r="101" spans="2:2">
      <c r="B101" s="122" t="s">
        <v>164</v>
      </c>
    </row>
    <row r="102" spans="2:2">
      <c r="B102" s="122" t="s">
        <v>165</v>
      </c>
    </row>
    <row r="103" spans="2:2">
      <c r="B103" s="122" t="s">
        <v>166</v>
      </c>
    </row>
    <row r="104" spans="2:2">
      <c r="B104" s="122" t="s">
        <v>167</v>
      </c>
    </row>
    <row r="105" spans="2:2">
      <c r="B105" s="122" t="s">
        <v>168</v>
      </c>
    </row>
    <row r="106" spans="2:2">
      <c r="B106" s="122" t="s">
        <v>169</v>
      </c>
    </row>
    <row r="107" spans="2:2">
      <c r="B107" s="122" t="s">
        <v>170</v>
      </c>
    </row>
    <row r="108" spans="2:2">
      <c r="B108" s="122" t="s">
        <v>171</v>
      </c>
    </row>
    <row r="109" spans="2:2">
      <c r="B109" s="122" t="s">
        <v>172</v>
      </c>
    </row>
    <row r="110" spans="2:2">
      <c r="B110" s="122" t="s">
        <v>173</v>
      </c>
    </row>
    <row r="111" spans="2:2">
      <c r="B111" s="122" t="s">
        <v>174</v>
      </c>
    </row>
    <row r="112" spans="2:2">
      <c r="B112" s="122" t="s">
        <v>175</v>
      </c>
    </row>
    <row r="113" spans="2:2">
      <c r="B113" s="122" t="s">
        <v>176</v>
      </c>
    </row>
    <row r="114" spans="2:2">
      <c r="B114" s="122" t="s">
        <v>177</v>
      </c>
    </row>
    <row r="115" spans="2:2">
      <c r="B115" s="122" t="s">
        <v>178</v>
      </c>
    </row>
    <row r="116" spans="2:2">
      <c r="B116" s="122" t="s">
        <v>179</v>
      </c>
    </row>
    <row r="117" spans="2:2">
      <c r="B117" s="122" t="s">
        <v>180</v>
      </c>
    </row>
    <row r="118" spans="2:2">
      <c r="B118" s="122" t="s">
        <v>181</v>
      </c>
    </row>
    <row r="119" spans="2:2">
      <c r="B119" s="122" t="s">
        <v>182</v>
      </c>
    </row>
    <row r="120" spans="2:2">
      <c r="B120" s="122" t="s">
        <v>183</v>
      </c>
    </row>
    <row r="121" spans="2:2">
      <c r="B121" s="122" t="s">
        <v>184</v>
      </c>
    </row>
    <row r="122" spans="2:2">
      <c r="B122" s="122" t="s">
        <v>185</v>
      </c>
    </row>
    <row r="123" spans="2:2">
      <c r="B123" s="122" t="s">
        <v>186</v>
      </c>
    </row>
    <row r="124" spans="2:2">
      <c r="B124" s="122" t="s">
        <v>187</v>
      </c>
    </row>
    <row r="125" spans="2:2">
      <c r="B125" s="122" t="s">
        <v>188</v>
      </c>
    </row>
    <row r="126" spans="2:2">
      <c r="B126" s="122" t="s">
        <v>189</v>
      </c>
    </row>
    <row r="127" spans="2:2">
      <c r="B127" s="122" t="s">
        <v>190</v>
      </c>
    </row>
    <row r="128" spans="2:2">
      <c r="B128" s="122" t="s">
        <v>191</v>
      </c>
    </row>
    <row r="129" spans="2:2">
      <c r="B129" s="122" t="s">
        <v>192</v>
      </c>
    </row>
    <row r="130" spans="2:2">
      <c r="B130" s="122" t="s">
        <v>193</v>
      </c>
    </row>
    <row r="131" spans="2:2">
      <c r="B131" s="122" t="s">
        <v>194</v>
      </c>
    </row>
    <row r="132" spans="2:2">
      <c r="B132" s="122" t="s">
        <v>195</v>
      </c>
    </row>
    <row r="133" spans="2:2">
      <c r="B133" s="122" t="s">
        <v>196</v>
      </c>
    </row>
    <row r="134" spans="2:2">
      <c r="B134" s="122" t="s">
        <v>197</v>
      </c>
    </row>
    <row r="135" spans="2:2">
      <c r="B135" s="122" t="s">
        <v>198</v>
      </c>
    </row>
    <row r="136" spans="2:2">
      <c r="B136" s="122" t="s">
        <v>199</v>
      </c>
    </row>
    <row r="137" spans="2:2">
      <c r="B137" s="122" t="s">
        <v>200</v>
      </c>
    </row>
    <row r="138" spans="2:2">
      <c r="B138" s="122" t="s">
        <v>201</v>
      </c>
    </row>
    <row r="139" spans="2:2">
      <c r="B139" s="122" t="s">
        <v>202</v>
      </c>
    </row>
    <row r="140" spans="2:2">
      <c r="B140" s="122" t="s">
        <v>203</v>
      </c>
    </row>
    <row r="141" spans="2:2">
      <c r="B141" s="122" t="s">
        <v>204</v>
      </c>
    </row>
    <row r="142" spans="2:2">
      <c r="B142" s="12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1" workbookViewId="0">
      <selection activeCell="A1" sqref="A1"/>
    </sheetView>
  </sheetViews>
  <sheetFormatPr defaultColWidth="8.83809523809524" defaultRowHeight="12.75"/>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topLeftCell="A4" workbookViewId="0">
      <selection activeCell="I13" sqref="I13"/>
    </sheetView>
  </sheetViews>
  <sheetFormatPr defaultColWidth="9.83809523809524" defaultRowHeight="14.25" outlineLevelCol="3"/>
  <cols>
    <col min="1" max="1" width="36.7142857142857" style="101" customWidth="1"/>
    <col min="2" max="2" width="16.4380952380952" style="102" customWidth="1"/>
    <col min="3" max="3" width="14.7142857142857" style="101" customWidth="1"/>
    <col min="4" max="4" width="23.4285714285714" style="101" customWidth="1"/>
    <col min="5" max="16384" width="9.83809523809524" style="101"/>
  </cols>
  <sheetData>
    <row r="1" s="95" customFormat="1" ht="24" customHeight="1" spans="1:4">
      <c r="A1" s="103" t="s">
        <v>206</v>
      </c>
      <c r="B1" s="104"/>
      <c r="C1" s="104"/>
      <c r="D1" s="104"/>
    </row>
    <row r="2" s="96" customFormat="1" ht="27.95" customHeight="1" spans="1:4">
      <c r="A2" s="105" t="s">
        <v>207</v>
      </c>
      <c r="B2" s="105"/>
      <c r="C2" s="105"/>
      <c r="D2" s="105"/>
    </row>
    <row r="3" s="97" customFormat="1" ht="24" customHeight="1" spans="1:4">
      <c r="A3" s="106"/>
      <c r="B3" s="107"/>
      <c r="C3" s="107"/>
      <c r="D3" s="44" t="s">
        <v>208</v>
      </c>
    </row>
    <row r="4" s="98" customFormat="1" ht="27.95" customHeight="1" spans="1:4">
      <c r="A4" s="108" t="s">
        <v>209</v>
      </c>
      <c r="B4" s="108" t="s">
        <v>210</v>
      </c>
      <c r="C4" s="109" t="s">
        <v>211</v>
      </c>
      <c r="D4" s="109" t="s">
        <v>212</v>
      </c>
    </row>
    <row r="5" s="99" customFormat="1" ht="21" customHeight="1" spans="1:4">
      <c r="A5" s="110" t="s">
        <v>213</v>
      </c>
      <c r="B5" s="111">
        <f>SUM(B6:B19)</f>
        <v>210000</v>
      </c>
      <c r="C5" s="111">
        <f>SUM(C6:C19)</f>
        <v>-17633</v>
      </c>
      <c r="D5" s="111">
        <f>SUM(D6:D19)</f>
        <v>192367</v>
      </c>
    </row>
    <row r="6" s="36" customFormat="1" ht="21" customHeight="1" spans="1:4">
      <c r="A6" s="112" t="s">
        <v>214</v>
      </c>
      <c r="B6" s="113">
        <v>69300</v>
      </c>
      <c r="C6" s="48">
        <v>24558</v>
      </c>
      <c r="D6" s="113">
        <f>B6+C6</f>
        <v>93858</v>
      </c>
    </row>
    <row r="7" s="36" customFormat="1" ht="21" customHeight="1" spans="1:4">
      <c r="A7" s="112" t="s">
        <v>215</v>
      </c>
      <c r="B7" s="114">
        <v>19950</v>
      </c>
      <c r="C7" s="48">
        <v>-3473</v>
      </c>
      <c r="D7" s="113">
        <f t="shared" ref="D7:D18" si="0">B7+C7</f>
        <v>16477</v>
      </c>
    </row>
    <row r="8" s="36" customFormat="1" ht="21" customHeight="1" spans="1:4">
      <c r="A8" s="112" t="s">
        <v>216</v>
      </c>
      <c r="B8" s="114">
        <v>7780</v>
      </c>
      <c r="C8" s="48">
        <v>-4979</v>
      </c>
      <c r="D8" s="113">
        <f t="shared" si="0"/>
        <v>2801</v>
      </c>
    </row>
    <row r="9" s="36" customFormat="1" ht="21" customHeight="1" spans="1:4">
      <c r="A9" s="112" t="s">
        <v>217</v>
      </c>
      <c r="B9" s="114">
        <v>6650</v>
      </c>
      <c r="C9" s="48">
        <v>-5683</v>
      </c>
      <c r="D9" s="113">
        <f t="shared" si="0"/>
        <v>967</v>
      </c>
    </row>
    <row r="10" s="36" customFormat="1" ht="21" customHeight="1" spans="1:4">
      <c r="A10" s="112" t="s">
        <v>218</v>
      </c>
      <c r="B10" s="114">
        <v>9800</v>
      </c>
      <c r="C10" s="48">
        <v>-1707</v>
      </c>
      <c r="D10" s="113">
        <f t="shared" si="0"/>
        <v>8093</v>
      </c>
    </row>
    <row r="11" s="36" customFormat="1" ht="21" customHeight="1" spans="1:4">
      <c r="A11" s="112" t="s">
        <v>219</v>
      </c>
      <c r="B11" s="114">
        <v>9850</v>
      </c>
      <c r="C11" s="48">
        <v>-2783</v>
      </c>
      <c r="D11" s="113">
        <f t="shared" si="0"/>
        <v>7067</v>
      </c>
    </row>
    <row r="12" s="36" customFormat="1" ht="21" customHeight="1" spans="1:4">
      <c r="A12" s="112" t="s">
        <v>220</v>
      </c>
      <c r="B12" s="114">
        <v>5800</v>
      </c>
      <c r="C12" s="48">
        <v>-1828</v>
      </c>
      <c r="D12" s="113">
        <f t="shared" si="0"/>
        <v>3972</v>
      </c>
    </row>
    <row r="13" s="36" customFormat="1" ht="21" customHeight="1" spans="1:4">
      <c r="A13" s="112" t="s">
        <v>221</v>
      </c>
      <c r="B13" s="114">
        <v>19700</v>
      </c>
      <c r="C13" s="48">
        <v>-8228</v>
      </c>
      <c r="D13" s="113">
        <f t="shared" si="0"/>
        <v>11472</v>
      </c>
    </row>
    <row r="14" s="36" customFormat="1" ht="21" customHeight="1" spans="1:4">
      <c r="A14" s="112" t="s">
        <v>222</v>
      </c>
      <c r="B14" s="114">
        <v>14570</v>
      </c>
      <c r="C14" s="48">
        <v>-6934</v>
      </c>
      <c r="D14" s="113">
        <f t="shared" si="0"/>
        <v>7636</v>
      </c>
    </row>
    <row r="15" s="36" customFormat="1" ht="21" customHeight="1" spans="1:4">
      <c r="A15" s="112" t="s">
        <v>223</v>
      </c>
      <c r="B15" s="114">
        <v>9750</v>
      </c>
      <c r="C15" s="48">
        <v>-2984</v>
      </c>
      <c r="D15" s="113">
        <f t="shared" si="0"/>
        <v>6766</v>
      </c>
    </row>
    <row r="16" s="36" customFormat="1" ht="21" customHeight="1" spans="1:4">
      <c r="A16" s="112" t="s">
        <v>224</v>
      </c>
      <c r="B16" s="114">
        <v>10600</v>
      </c>
      <c r="C16" s="48">
        <v>238</v>
      </c>
      <c r="D16" s="113">
        <f t="shared" si="0"/>
        <v>10838</v>
      </c>
    </row>
    <row r="17" s="36" customFormat="1" ht="21" customHeight="1" spans="1:4">
      <c r="A17" s="112" t="s">
        <v>225</v>
      </c>
      <c r="B17" s="114">
        <v>25400</v>
      </c>
      <c r="C17" s="48">
        <v>-4875</v>
      </c>
      <c r="D17" s="113">
        <f t="shared" si="0"/>
        <v>20525</v>
      </c>
    </row>
    <row r="18" s="36" customFormat="1" ht="21" customHeight="1" spans="1:4">
      <c r="A18" s="112" t="s">
        <v>226</v>
      </c>
      <c r="B18" s="114">
        <v>850</v>
      </c>
      <c r="C18" s="48">
        <v>1045</v>
      </c>
      <c r="D18" s="113">
        <f t="shared" si="0"/>
        <v>1895</v>
      </c>
    </row>
    <row r="19" s="36" customFormat="1" ht="21" customHeight="1" spans="1:4">
      <c r="A19" s="112" t="s">
        <v>227</v>
      </c>
      <c r="B19" s="115" t="s">
        <v>228</v>
      </c>
      <c r="C19" s="48">
        <v>0</v>
      </c>
      <c r="D19" s="115" t="s">
        <v>228</v>
      </c>
    </row>
    <row r="20" s="100" customFormat="1" ht="21" customHeight="1" spans="1:4">
      <c r="A20" s="110" t="s">
        <v>229</v>
      </c>
      <c r="B20" s="111">
        <f>SUM(B21:B27)</f>
        <v>66200</v>
      </c>
      <c r="C20" s="111">
        <f>SUM(C21:C28)</f>
        <v>18929</v>
      </c>
      <c r="D20" s="111">
        <f>SUM(D21:D28)</f>
        <v>85129</v>
      </c>
    </row>
    <row r="21" s="100" customFormat="1" ht="21" customHeight="1" spans="1:4">
      <c r="A21" s="116" t="s">
        <v>230</v>
      </c>
      <c r="B21" s="114">
        <v>12000</v>
      </c>
      <c r="C21" s="48">
        <v>494</v>
      </c>
      <c r="D21" s="113">
        <f t="shared" ref="D21:D28" si="1">B21+C21</f>
        <v>12494</v>
      </c>
    </row>
    <row r="22" s="100" customFormat="1" ht="21" customHeight="1" spans="1:4">
      <c r="A22" s="116" t="s">
        <v>231</v>
      </c>
      <c r="B22" s="114">
        <v>15000</v>
      </c>
      <c r="C22" s="48">
        <v>-12069</v>
      </c>
      <c r="D22" s="113">
        <f t="shared" si="1"/>
        <v>2931</v>
      </c>
    </row>
    <row r="23" s="100" customFormat="1" ht="21" customHeight="1" spans="1:4">
      <c r="A23" s="116" t="s">
        <v>232</v>
      </c>
      <c r="B23" s="114">
        <v>16000</v>
      </c>
      <c r="C23" s="48">
        <v>-1005</v>
      </c>
      <c r="D23" s="113">
        <f t="shared" si="1"/>
        <v>14995</v>
      </c>
    </row>
    <row r="24" s="100" customFormat="1" ht="21" customHeight="1" spans="1:4">
      <c r="A24" s="112" t="s">
        <v>233</v>
      </c>
      <c r="B24" s="114"/>
      <c r="C24" s="48">
        <v>0</v>
      </c>
      <c r="D24" s="113">
        <f t="shared" si="1"/>
        <v>0</v>
      </c>
    </row>
    <row r="25" s="100" customFormat="1" ht="21" customHeight="1" spans="1:4">
      <c r="A25" s="116" t="s">
        <v>234</v>
      </c>
      <c r="B25" s="114">
        <v>22600</v>
      </c>
      <c r="C25" s="48">
        <v>26633</v>
      </c>
      <c r="D25" s="113">
        <f t="shared" si="1"/>
        <v>49233</v>
      </c>
    </row>
    <row r="26" s="100" customFormat="1" ht="21" customHeight="1" spans="1:4">
      <c r="A26" s="116" t="s">
        <v>235</v>
      </c>
      <c r="B26" s="114">
        <v>500</v>
      </c>
      <c r="C26" s="48">
        <v>-488</v>
      </c>
      <c r="D26" s="113">
        <f t="shared" si="1"/>
        <v>12</v>
      </c>
    </row>
    <row r="27" s="100" customFormat="1" ht="21" customHeight="1" spans="1:4">
      <c r="A27" s="117" t="s">
        <v>236</v>
      </c>
      <c r="B27" s="114">
        <v>100</v>
      </c>
      <c r="C27" s="48">
        <v>59</v>
      </c>
      <c r="D27" s="113">
        <f t="shared" si="1"/>
        <v>159</v>
      </c>
    </row>
    <row r="28" s="100" customFormat="1" ht="21" customHeight="1" spans="1:4">
      <c r="A28" s="117" t="s">
        <v>237</v>
      </c>
      <c r="B28" s="118"/>
      <c r="C28" s="113">
        <v>5305</v>
      </c>
      <c r="D28" s="113">
        <v>5305</v>
      </c>
    </row>
    <row r="29" s="98" customFormat="1" ht="21" customHeight="1" spans="1:4">
      <c r="A29" s="119" t="s">
        <v>238</v>
      </c>
      <c r="B29" s="120">
        <f>SUM(B5,B20)</f>
        <v>276200</v>
      </c>
      <c r="C29" s="120">
        <f>SUM(C5,C20)</f>
        <v>1296</v>
      </c>
      <c r="D29" s="120">
        <f>SUM(D5,D20)</f>
        <v>277496</v>
      </c>
    </row>
  </sheetData>
  <mergeCells count="1">
    <mergeCell ref="A2:D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
  <sheetViews>
    <sheetView tabSelected="1" topLeftCell="A29" workbookViewId="0">
      <selection activeCell="C49" sqref="C49"/>
    </sheetView>
  </sheetViews>
  <sheetFormatPr defaultColWidth="9.94285714285714" defaultRowHeight="13.5" outlineLevelCol="5"/>
  <cols>
    <col min="1" max="1" width="44.8571428571429" style="53" customWidth="1"/>
    <col min="2" max="2" width="15.5714285714286" style="57" customWidth="1"/>
    <col min="3" max="3" width="14.8571428571429" style="57" customWidth="1"/>
    <col min="4" max="4" width="41.2857142857143" style="53" customWidth="1"/>
    <col min="5" max="5" width="15.2857142857143" style="57" customWidth="1"/>
    <col min="6" max="6" width="15.4285714285714" style="57" customWidth="1"/>
    <col min="7" max="16384" width="9.94285714285714" style="53"/>
  </cols>
  <sheetData>
    <row r="1" s="53" customFormat="1" ht="14.25" spans="1:6">
      <c r="A1" s="58" t="s">
        <v>239</v>
      </c>
      <c r="B1" s="59"/>
      <c r="C1" s="57"/>
      <c r="E1" s="57"/>
      <c r="F1" s="57"/>
    </row>
    <row r="2" s="54" customFormat="1" ht="22.5" spans="1:6">
      <c r="A2" s="60" t="s">
        <v>240</v>
      </c>
      <c r="B2" s="60"/>
      <c r="C2" s="60"/>
      <c r="D2" s="60"/>
      <c r="E2" s="60"/>
      <c r="F2" s="60"/>
    </row>
    <row r="3" s="53" customFormat="1" spans="2:6">
      <c r="B3" s="57"/>
      <c r="C3" s="57"/>
      <c r="E3" s="57" t="s">
        <v>208</v>
      </c>
      <c r="F3" s="57"/>
    </row>
    <row r="4" s="53" customFormat="1" spans="1:6">
      <c r="A4" s="61" t="s">
        <v>241</v>
      </c>
      <c r="B4" s="62"/>
      <c r="C4" s="63"/>
      <c r="D4" s="61" t="s">
        <v>242</v>
      </c>
      <c r="E4" s="62"/>
      <c r="F4" s="62"/>
    </row>
    <row r="5" s="53" customFormat="1" spans="1:6">
      <c r="A5" s="64" t="s">
        <v>243</v>
      </c>
      <c r="B5" s="65" t="s">
        <v>210</v>
      </c>
      <c r="C5" s="66" t="s">
        <v>212</v>
      </c>
      <c r="D5" s="67" t="s">
        <v>243</v>
      </c>
      <c r="E5" s="65" t="s">
        <v>210</v>
      </c>
      <c r="F5" s="66" t="s">
        <v>212</v>
      </c>
    </row>
    <row r="6" s="53" customFormat="1" ht="27" customHeight="1" spans="1:6">
      <c r="A6" s="68"/>
      <c r="B6" s="65"/>
      <c r="C6" s="69"/>
      <c r="D6" s="67"/>
      <c r="E6" s="65"/>
      <c r="F6" s="69"/>
    </row>
    <row r="7" s="53" customFormat="1" ht="24" customHeight="1" spans="1:6">
      <c r="A7" s="70" t="s">
        <v>244</v>
      </c>
      <c r="B7" s="71">
        <v>276200</v>
      </c>
      <c r="C7" s="71">
        <v>277496</v>
      </c>
      <c r="D7" s="70" t="s">
        <v>245</v>
      </c>
      <c r="E7" s="71">
        <v>786375</v>
      </c>
      <c r="F7" s="71">
        <v>792118</v>
      </c>
    </row>
    <row r="8" s="53" customFormat="1" ht="24" customHeight="1" spans="1:6">
      <c r="A8" s="72" t="s">
        <v>246</v>
      </c>
      <c r="B8" s="73">
        <f>B9+B54+B58+B59+B64+B67+B70+B71+B72+B73</f>
        <v>646008</v>
      </c>
      <c r="C8" s="73">
        <f>C9+C54+C58+C59+C64+C67+C70+C71+C72+C73</f>
        <v>707032</v>
      </c>
      <c r="D8" s="72" t="s">
        <v>247</v>
      </c>
      <c r="E8" s="73">
        <f>E9+E12+E58+E59+E60+E61+E64+E67+E68+E69+E70</f>
        <v>135833</v>
      </c>
      <c r="F8" s="73">
        <f>F9+F12+F58+F59+F60+F61+F64+F67+F68+F69+F70</f>
        <v>192410</v>
      </c>
    </row>
    <row r="9" s="55" customFormat="1" ht="24" customHeight="1" spans="1:6">
      <c r="A9" s="74" t="s">
        <v>248</v>
      </c>
      <c r="B9" s="75">
        <f>B10+B17+B53</f>
        <v>552868</v>
      </c>
      <c r="C9" s="75">
        <f>C10+C17+C53</f>
        <v>586053</v>
      </c>
      <c r="D9" s="74" t="s">
        <v>249</v>
      </c>
      <c r="E9" s="75">
        <f>SUM(E10:E11)</f>
        <v>63159</v>
      </c>
      <c r="F9" s="75">
        <f>SUM(F10:F11)</f>
        <v>69778</v>
      </c>
    </row>
    <row r="10" s="55" customFormat="1" ht="24" customHeight="1" spans="1:6">
      <c r="A10" s="74" t="s">
        <v>250</v>
      </c>
      <c r="B10" s="75">
        <f>SUM(B11:B16)</f>
        <v>31254</v>
      </c>
      <c r="C10" s="75">
        <f>SUM(C11:C16)</f>
        <v>31254</v>
      </c>
      <c r="D10" s="74" t="s">
        <v>251</v>
      </c>
      <c r="E10" s="76">
        <v>53981</v>
      </c>
      <c r="F10" s="76">
        <v>52159</v>
      </c>
    </row>
    <row r="11" s="55" customFormat="1" ht="24" customHeight="1" spans="1:6">
      <c r="A11" s="77" t="s">
        <v>252</v>
      </c>
      <c r="B11" s="75">
        <v>1311</v>
      </c>
      <c r="C11" s="76">
        <v>1311</v>
      </c>
      <c r="D11" s="74" t="s">
        <v>253</v>
      </c>
      <c r="E11" s="75">
        <v>9178</v>
      </c>
      <c r="F11" s="75">
        <v>17619</v>
      </c>
    </row>
    <row r="12" s="55" customFormat="1" ht="24" customHeight="1" spans="1:6">
      <c r="A12" s="77" t="s">
        <v>254</v>
      </c>
      <c r="B12" s="75">
        <v>582</v>
      </c>
      <c r="C12" s="76">
        <v>582</v>
      </c>
      <c r="D12" s="78" t="s">
        <v>255</v>
      </c>
      <c r="E12" s="75">
        <f>E13+E20+E53</f>
        <v>0</v>
      </c>
      <c r="F12" s="75">
        <f>F13+F20+F53</f>
        <v>0</v>
      </c>
    </row>
    <row r="13" s="55" customFormat="1" ht="24" customHeight="1" spans="1:6">
      <c r="A13" s="77" t="s">
        <v>256</v>
      </c>
      <c r="B13" s="75">
        <v>8292</v>
      </c>
      <c r="C13" s="76">
        <v>8292</v>
      </c>
      <c r="D13" s="78" t="s">
        <v>257</v>
      </c>
      <c r="E13" s="75">
        <f>SUM(E14:E19)</f>
        <v>0</v>
      </c>
      <c r="F13" s="75">
        <f>SUM(F14:F19)</f>
        <v>0</v>
      </c>
    </row>
    <row r="14" s="55" customFormat="1" ht="24" customHeight="1" spans="1:6">
      <c r="A14" s="77" t="s">
        <v>258</v>
      </c>
      <c r="B14" s="75"/>
      <c r="C14" s="76"/>
      <c r="D14" s="78" t="s">
        <v>259</v>
      </c>
      <c r="E14" s="75"/>
      <c r="F14" s="75"/>
    </row>
    <row r="15" s="55" customFormat="1" ht="24" customHeight="1" spans="1:6">
      <c r="A15" s="77" t="s">
        <v>260</v>
      </c>
      <c r="B15" s="75">
        <v>21173</v>
      </c>
      <c r="C15" s="76">
        <v>21173</v>
      </c>
      <c r="D15" s="78" t="s">
        <v>261</v>
      </c>
      <c r="E15" s="75"/>
      <c r="F15" s="75"/>
    </row>
    <row r="16" s="55" customFormat="1" ht="24" customHeight="1" spans="1:6">
      <c r="A16" s="77" t="s">
        <v>262</v>
      </c>
      <c r="B16" s="75">
        <v>-104</v>
      </c>
      <c r="C16" s="76">
        <v>-104</v>
      </c>
      <c r="D16" s="78" t="s">
        <v>263</v>
      </c>
      <c r="E16" s="75"/>
      <c r="F16" s="75"/>
    </row>
    <row r="17" s="55" customFormat="1" ht="24" customHeight="1" spans="1:6">
      <c r="A17" s="77" t="s">
        <v>264</v>
      </c>
      <c r="B17" s="75">
        <f>SUM(B18:B52)</f>
        <v>501167</v>
      </c>
      <c r="C17" s="75">
        <f>SUM(C18:C52)</f>
        <v>534449</v>
      </c>
      <c r="D17" s="78" t="s">
        <v>265</v>
      </c>
      <c r="E17" s="75"/>
      <c r="F17" s="75"/>
    </row>
    <row r="18" s="55" customFormat="1" ht="24" customHeight="1" spans="1:6">
      <c r="A18" s="77" t="s">
        <v>266</v>
      </c>
      <c r="B18" s="75"/>
      <c r="C18" s="76"/>
      <c r="D18" s="78" t="s">
        <v>267</v>
      </c>
      <c r="E18" s="75"/>
      <c r="F18" s="75"/>
    </row>
    <row r="19" s="55" customFormat="1" ht="24" customHeight="1" spans="1:6">
      <c r="A19" s="79" t="s">
        <v>268</v>
      </c>
      <c r="B19" s="76">
        <v>34913</v>
      </c>
      <c r="C19" s="76">
        <v>34913</v>
      </c>
      <c r="D19" s="78" t="s">
        <v>269</v>
      </c>
      <c r="E19" s="75"/>
      <c r="F19" s="75"/>
    </row>
    <row r="20" s="55" customFormat="1" ht="24" customHeight="1" spans="1:6">
      <c r="A20" s="80" t="s">
        <v>270</v>
      </c>
      <c r="B20" s="81">
        <v>125112</v>
      </c>
      <c r="C20" s="76">
        <v>153463</v>
      </c>
      <c r="D20" s="82" t="s">
        <v>271</v>
      </c>
      <c r="E20" s="75"/>
      <c r="F20" s="75"/>
    </row>
    <row r="21" s="55" customFormat="1" ht="24" customHeight="1" spans="1:6">
      <c r="A21" s="80" t="s">
        <v>272</v>
      </c>
      <c r="B21" s="81">
        <v>4020</v>
      </c>
      <c r="C21" s="76">
        <v>17432</v>
      </c>
      <c r="D21" s="82" t="s">
        <v>273</v>
      </c>
      <c r="E21" s="75"/>
      <c r="F21" s="75"/>
    </row>
    <row r="22" s="55" customFormat="1" ht="24" customHeight="1" spans="1:6">
      <c r="A22" s="80" t="s">
        <v>274</v>
      </c>
      <c r="B22" s="81"/>
      <c r="C22" s="76"/>
      <c r="D22" s="83" t="s">
        <v>275</v>
      </c>
      <c r="E22" s="75"/>
      <c r="F22" s="75"/>
    </row>
    <row r="23" s="55" customFormat="1" ht="24" customHeight="1" spans="1:6">
      <c r="A23" s="80" t="s">
        <v>276</v>
      </c>
      <c r="B23" s="81">
        <v>371</v>
      </c>
      <c r="C23" s="76">
        <v>371</v>
      </c>
      <c r="D23" s="84" t="s">
        <v>277</v>
      </c>
      <c r="E23" s="75"/>
      <c r="F23" s="75"/>
    </row>
    <row r="24" s="55" customFormat="1" ht="24" customHeight="1" spans="1:6">
      <c r="A24" s="80" t="s">
        <v>278</v>
      </c>
      <c r="B24" s="81">
        <v>7120</v>
      </c>
      <c r="C24" s="76">
        <v>7418</v>
      </c>
      <c r="D24" s="84" t="s">
        <v>279</v>
      </c>
      <c r="E24" s="81"/>
      <c r="F24" s="81"/>
    </row>
    <row r="25" s="55" customFormat="1" ht="24" customHeight="1" spans="1:6">
      <c r="A25" s="80" t="s">
        <v>280</v>
      </c>
      <c r="B25" s="81">
        <v>22588</v>
      </c>
      <c r="C25" s="76">
        <v>23336</v>
      </c>
      <c r="D25" s="84" t="s">
        <v>281</v>
      </c>
      <c r="E25" s="76"/>
      <c r="F25" s="76"/>
    </row>
    <row r="26" s="55" customFormat="1" ht="24" customHeight="1" spans="1:6">
      <c r="A26" s="80" t="s">
        <v>282</v>
      </c>
      <c r="B26" s="81">
        <v>3264</v>
      </c>
      <c r="C26" s="76">
        <v>3627</v>
      </c>
      <c r="D26" s="84" t="s">
        <v>283</v>
      </c>
      <c r="E26" s="81"/>
      <c r="F26" s="81"/>
    </row>
    <row r="27" s="55" customFormat="1" ht="24" customHeight="1" spans="1:6">
      <c r="A27" s="80" t="s">
        <v>284</v>
      </c>
      <c r="B27" s="81">
        <v>19821</v>
      </c>
      <c r="C27" s="76">
        <v>17129</v>
      </c>
      <c r="D27" s="84" t="s">
        <v>285</v>
      </c>
      <c r="E27" s="81"/>
      <c r="F27" s="81"/>
    </row>
    <row r="28" s="55" customFormat="1" ht="24" customHeight="1" spans="1:6">
      <c r="A28" s="83" t="s">
        <v>286</v>
      </c>
      <c r="B28" s="85"/>
      <c r="C28" s="76"/>
      <c r="D28" s="84" t="s">
        <v>287</v>
      </c>
      <c r="E28" s="81"/>
      <c r="F28" s="81"/>
    </row>
    <row r="29" s="55" customFormat="1" ht="24" customHeight="1" spans="1:6">
      <c r="A29" s="83" t="s">
        <v>288</v>
      </c>
      <c r="B29" s="85"/>
      <c r="C29" s="76"/>
      <c r="D29" s="84" t="s">
        <v>289</v>
      </c>
      <c r="E29" s="81"/>
      <c r="F29" s="81"/>
    </row>
    <row r="30" s="55" customFormat="1" ht="24" customHeight="1" spans="1:6">
      <c r="A30" s="83" t="s">
        <v>290</v>
      </c>
      <c r="B30" s="85"/>
      <c r="C30" s="76"/>
      <c r="D30" s="84" t="s">
        <v>291</v>
      </c>
      <c r="E30" s="81"/>
      <c r="F30" s="81"/>
    </row>
    <row r="31" s="55" customFormat="1" ht="24" customHeight="1" spans="1:6">
      <c r="A31" s="83" t="s">
        <v>292</v>
      </c>
      <c r="B31" s="85">
        <v>3320</v>
      </c>
      <c r="C31" s="76">
        <v>2493</v>
      </c>
      <c r="D31" s="83" t="s">
        <v>293</v>
      </c>
      <c r="E31" s="81"/>
      <c r="F31" s="81"/>
    </row>
    <row r="32" s="55" customFormat="1" ht="24" customHeight="1" spans="1:6">
      <c r="A32" s="83" t="s">
        <v>294</v>
      </c>
      <c r="B32" s="85">
        <v>32607</v>
      </c>
      <c r="C32" s="76">
        <v>29812</v>
      </c>
      <c r="D32" s="83" t="s">
        <v>295</v>
      </c>
      <c r="E32" s="75"/>
      <c r="F32" s="75"/>
    </row>
    <row r="33" s="55" customFormat="1" ht="24" customHeight="1" spans="1:6">
      <c r="A33" s="83" t="s">
        <v>296</v>
      </c>
      <c r="B33" s="85">
        <v>30</v>
      </c>
      <c r="C33" s="76">
        <v>20</v>
      </c>
      <c r="D33" s="83" t="s">
        <v>297</v>
      </c>
      <c r="E33" s="75"/>
      <c r="F33" s="75"/>
    </row>
    <row r="34" s="55" customFormat="1" ht="24" customHeight="1" spans="1:6">
      <c r="A34" s="83" t="s">
        <v>298</v>
      </c>
      <c r="B34" s="85">
        <v>695</v>
      </c>
      <c r="C34" s="76">
        <v>597</v>
      </c>
      <c r="D34" s="83" t="s">
        <v>299</v>
      </c>
      <c r="E34" s="75"/>
      <c r="F34" s="75"/>
    </row>
    <row r="35" s="55" customFormat="1" ht="24" customHeight="1" spans="1:6">
      <c r="A35" s="83" t="s">
        <v>300</v>
      </c>
      <c r="B35" s="85">
        <v>110811</v>
      </c>
      <c r="C35" s="76">
        <v>109627</v>
      </c>
      <c r="D35" s="83" t="s">
        <v>301</v>
      </c>
      <c r="E35" s="75"/>
      <c r="F35" s="75"/>
    </row>
    <row r="36" s="55" customFormat="1" ht="24" customHeight="1" spans="1:6">
      <c r="A36" s="83" t="s">
        <v>302</v>
      </c>
      <c r="B36" s="85">
        <v>19053</v>
      </c>
      <c r="C36" s="76">
        <v>18598</v>
      </c>
      <c r="D36" s="83" t="s">
        <v>303</v>
      </c>
      <c r="E36" s="75"/>
      <c r="F36" s="75"/>
    </row>
    <row r="37" s="55" customFormat="1" ht="24" customHeight="1" spans="1:6">
      <c r="A37" s="83" t="s">
        <v>304</v>
      </c>
      <c r="B37" s="85"/>
      <c r="C37" s="76"/>
      <c r="D37" s="83" t="s">
        <v>305</v>
      </c>
      <c r="E37" s="75"/>
      <c r="F37" s="75"/>
    </row>
    <row r="38" s="55" customFormat="1" ht="24" customHeight="1" spans="1:6">
      <c r="A38" s="83" t="s">
        <v>306</v>
      </c>
      <c r="B38" s="85"/>
      <c r="C38" s="76"/>
      <c r="D38" s="83" t="s">
        <v>307</v>
      </c>
      <c r="E38" s="75"/>
      <c r="F38" s="75"/>
    </row>
    <row r="39" s="55" customFormat="1" ht="24" customHeight="1" spans="1:6">
      <c r="A39" s="83" t="s">
        <v>308</v>
      </c>
      <c r="B39" s="85">
        <v>49326</v>
      </c>
      <c r="C39" s="76">
        <v>75605</v>
      </c>
      <c r="D39" s="83" t="s">
        <v>309</v>
      </c>
      <c r="E39" s="75"/>
      <c r="F39" s="75"/>
    </row>
    <row r="40" s="55" customFormat="1" ht="24" customHeight="1" spans="1:6">
      <c r="A40" s="83" t="s">
        <v>310</v>
      </c>
      <c r="B40" s="85">
        <v>2650</v>
      </c>
      <c r="C40" s="76">
        <v>2388</v>
      </c>
      <c r="D40" s="83" t="s">
        <v>311</v>
      </c>
      <c r="E40" s="75"/>
      <c r="F40" s="75"/>
    </row>
    <row r="41" s="55" customFormat="1" ht="24" customHeight="1" spans="1:6">
      <c r="A41" s="83" t="s">
        <v>312</v>
      </c>
      <c r="B41" s="85"/>
      <c r="C41" s="76"/>
      <c r="D41" s="83" t="s">
        <v>313</v>
      </c>
      <c r="E41" s="75"/>
      <c r="F41" s="75"/>
    </row>
    <row r="42" s="55" customFormat="1" ht="24" customHeight="1" spans="1:6">
      <c r="A42" s="83" t="s">
        <v>314</v>
      </c>
      <c r="B42" s="85"/>
      <c r="C42" s="76"/>
      <c r="D42" s="83" t="s">
        <v>315</v>
      </c>
      <c r="E42" s="75"/>
      <c r="F42" s="75"/>
    </row>
    <row r="43" s="55" customFormat="1" ht="24" customHeight="1" spans="1:6">
      <c r="A43" s="83" t="s">
        <v>316</v>
      </c>
      <c r="B43" s="85"/>
      <c r="C43" s="76"/>
      <c r="D43" s="83" t="s">
        <v>317</v>
      </c>
      <c r="E43" s="75"/>
      <c r="F43" s="75"/>
    </row>
    <row r="44" s="55" customFormat="1" ht="24" customHeight="1" spans="1:6">
      <c r="A44" s="83" t="s">
        <v>318</v>
      </c>
      <c r="B44" s="85"/>
      <c r="C44" s="76"/>
      <c r="D44" s="83" t="s">
        <v>319</v>
      </c>
      <c r="E44" s="75"/>
      <c r="F44" s="75"/>
    </row>
    <row r="45" s="55" customFormat="1" ht="24" customHeight="1" spans="1:6">
      <c r="A45" s="83" t="s">
        <v>320</v>
      </c>
      <c r="B45" s="85">
        <v>6120</v>
      </c>
      <c r="C45" s="76">
        <v>303</v>
      </c>
      <c r="D45" s="83" t="s">
        <v>321</v>
      </c>
      <c r="E45" s="75"/>
      <c r="F45" s="75"/>
    </row>
    <row r="46" s="55" customFormat="1" ht="24" customHeight="1" spans="1:6">
      <c r="A46" s="83" t="s">
        <v>322</v>
      </c>
      <c r="B46" s="85"/>
      <c r="C46" s="76">
        <v>670</v>
      </c>
      <c r="D46" s="83" t="s">
        <v>323</v>
      </c>
      <c r="E46" s="81"/>
      <c r="F46" s="81"/>
    </row>
    <row r="47" s="55" customFormat="1" ht="24" customHeight="1" spans="1:6">
      <c r="A47" s="83" t="s">
        <v>324</v>
      </c>
      <c r="B47" s="85">
        <v>280</v>
      </c>
      <c r="C47" s="76">
        <v>49</v>
      </c>
      <c r="D47" s="83" t="s">
        <v>325</v>
      </c>
      <c r="E47" s="81"/>
      <c r="F47" s="81"/>
    </row>
    <row r="48" s="55" customFormat="1" ht="24" customHeight="1" spans="1:6">
      <c r="A48" s="83" t="s">
        <v>326</v>
      </c>
      <c r="B48" s="85"/>
      <c r="C48" s="76"/>
      <c r="D48" s="83" t="s">
        <v>327</v>
      </c>
      <c r="E48" s="81"/>
      <c r="F48" s="81"/>
    </row>
    <row r="49" s="55" customFormat="1" ht="24" customHeight="1" spans="1:6">
      <c r="A49" s="83" t="s">
        <v>328</v>
      </c>
      <c r="B49" s="85">
        <v>7477</v>
      </c>
      <c r="C49" s="76">
        <v>13351</v>
      </c>
      <c r="D49" s="83" t="s">
        <v>329</v>
      </c>
      <c r="E49" s="81"/>
      <c r="F49" s="81"/>
    </row>
    <row r="50" s="55" customFormat="1" ht="24" customHeight="1" spans="1:6">
      <c r="A50" s="83" t="s">
        <v>330</v>
      </c>
      <c r="B50" s="85">
        <v>2824</v>
      </c>
      <c r="C50" s="76">
        <v>2824</v>
      </c>
      <c r="D50" s="83" t="s">
        <v>331</v>
      </c>
      <c r="E50" s="81"/>
      <c r="F50" s="81"/>
    </row>
    <row r="51" s="55" customFormat="1" ht="24" hidden="1" customHeight="1" spans="1:6">
      <c r="A51" s="83" t="s">
        <v>332</v>
      </c>
      <c r="B51" s="85"/>
      <c r="C51" s="76"/>
      <c r="D51" s="83" t="s">
        <v>333</v>
      </c>
      <c r="E51" s="81"/>
      <c r="F51" s="81"/>
    </row>
    <row r="52" s="55" customFormat="1" ht="24" customHeight="1" spans="1:6">
      <c r="A52" s="80" t="s">
        <v>334</v>
      </c>
      <c r="B52" s="81">
        <v>48765</v>
      </c>
      <c r="C52" s="76">
        <v>20423</v>
      </c>
      <c r="D52" s="84" t="s">
        <v>335</v>
      </c>
      <c r="E52" s="81"/>
      <c r="F52" s="81"/>
    </row>
    <row r="53" s="55" customFormat="1" ht="24" customHeight="1" spans="1:6">
      <c r="A53" s="80" t="s">
        <v>336</v>
      </c>
      <c r="B53" s="81">
        <v>20447</v>
      </c>
      <c r="C53" s="81">
        <v>20350</v>
      </c>
      <c r="D53" s="84" t="s">
        <v>337</v>
      </c>
      <c r="E53" s="81"/>
      <c r="F53" s="81"/>
    </row>
    <row r="54" s="55" customFormat="1" ht="24" customHeight="1" spans="1:6">
      <c r="A54" s="79" t="s">
        <v>338</v>
      </c>
      <c r="B54" s="76">
        <f>SUM(B55:B56)</f>
        <v>0</v>
      </c>
      <c r="C54" s="76"/>
      <c r="D54" s="86"/>
      <c r="E54" s="87"/>
      <c r="F54" s="87"/>
    </row>
    <row r="55" s="55" customFormat="1" ht="24" customHeight="1" spans="1:6">
      <c r="A55" s="79" t="s">
        <v>339</v>
      </c>
      <c r="B55" s="76"/>
      <c r="C55" s="76"/>
      <c r="D55" s="86"/>
      <c r="E55" s="87"/>
      <c r="F55" s="87"/>
    </row>
    <row r="56" s="55" customFormat="1" ht="24" customHeight="1" spans="1:6">
      <c r="A56" s="79" t="s">
        <v>340</v>
      </c>
      <c r="B56" s="76"/>
      <c r="C56" s="76"/>
      <c r="D56" s="86"/>
      <c r="E56" s="87"/>
      <c r="F56" s="87"/>
    </row>
    <row r="57" s="55" customFormat="1" ht="24" customHeight="1" spans="1:6">
      <c r="A57" s="79" t="s">
        <v>341</v>
      </c>
      <c r="B57" s="76"/>
      <c r="C57" s="76"/>
      <c r="D57" s="86"/>
      <c r="E57" s="88"/>
      <c r="F57" s="88"/>
    </row>
    <row r="58" s="55" customFormat="1" ht="24" customHeight="1" spans="1:6">
      <c r="A58" s="77" t="s">
        <v>342</v>
      </c>
      <c r="B58" s="75">
        <v>74943</v>
      </c>
      <c r="C58" s="76">
        <v>74943</v>
      </c>
      <c r="D58" s="74" t="s">
        <v>343</v>
      </c>
      <c r="E58" s="81"/>
      <c r="F58" s="81"/>
    </row>
    <row r="59" s="55" customFormat="1" ht="24" customHeight="1" spans="1:6">
      <c r="A59" s="77" t="s">
        <v>344</v>
      </c>
      <c r="B59" s="76">
        <f>SUM(B60:B63)</f>
        <v>0</v>
      </c>
      <c r="C59" s="76">
        <f>SUM(C60:C63)</f>
        <v>27417</v>
      </c>
      <c r="D59" s="89" t="s">
        <v>345</v>
      </c>
      <c r="E59" s="75"/>
      <c r="F59" s="75">
        <v>10713</v>
      </c>
    </row>
    <row r="60" s="55" customFormat="1" ht="24" customHeight="1" spans="1:6">
      <c r="A60" s="77" t="s">
        <v>346</v>
      </c>
      <c r="B60" s="76"/>
      <c r="C60" s="76"/>
      <c r="D60" s="89" t="s">
        <v>347</v>
      </c>
      <c r="E60" s="85"/>
      <c r="F60" s="85"/>
    </row>
    <row r="61" s="55" customFormat="1" ht="24" customHeight="1" spans="1:6">
      <c r="A61" s="79" t="s">
        <v>348</v>
      </c>
      <c r="B61" s="75"/>
      <c r="C61" s="76"/>
      <c r="D61" s="77" t="s">
        <v>349</v>
      </c>
      <c r="E61" s="85">
        <f>SUM(E62:E63)</f>
        <v>12510</v>
      </c>
      <c r="F61" s="85">
        <f>SUM(F62:F63)</f>
        <v>12510</v>
      </c>
    </row>
    <row r="62" s="55" customFormat="1" ht="24" customHeight="1" spans="1:6">
      <c r="A62" s="77" t="s">
        <v>350</v>
      </c>
      <c r="B62" s="75"/>
      <c r="C62" s="76"/>
      <c r="D62" s="82" t="s">
        <v>351</v>
      </c>
      <c r="E62" s="85"/>
      <c r="F62" s="85">
        <v>310</v>
      </c>
    </row>
    <row r="63" s="55" customFormat="1" ht="24" customHeight="1" spans="1:6">
      <c r="A63" s="77" t="s">
        <v>352</v>
      </c>
      <c r="B63" s="75"/>
      <c r="C63" s="76">
        <f>16704+10713</f>
        <v>27417</v>
      </c>
      <c r="D63" s="82" t="s">
        <v>353</v>
      </c>
      <c r="E63" s="85">
        <v>12510</v>
      </c>
      <c r="F63" s="85">
        <v>12200</v>
      </c>
    </row>
    <row r="64" s="55" customFormat="1" ht="24" customHeight="1" spans="1:6">
      <c r="A64" s="77" t="s">
        <v>354</v>
      </c>
      <c r="B64" s="75">
        <f t="shared" ref="B64:F64" si="0">SUM(B65:B66)</f>
        <v>0</v>
      </c>
      <c r="C64" s="75">
        <f t="shared" si="0"/>
        <v>0</v>
      </c>
      <c r="D64" s="77" t="s">
        <v>355</v>
      </c>
      <c r="E64" s="76"/>
      <c r="F64" s="76">
        <f t="shared" si="0"/>
        <v>0</v>
      </c>
    </row>
    <row r="65" s="55" customFormat="1" ht="24" customHeight="1" spans="1:6">
      <c r="A65" s="82" t="s">
        <v>356</v>
      </c>
      <c r="B65" s="75"/>
      <c r="C65" s="76"/>
      <c r="D65" s="82" t="s">
        <v>357</v>
      </c>
      <c r="E65" s="76"/>
      <c r="F65" s="76"/>
    </row>
    <row r="66" s="55" customFormat="1" ht="24" customHeight="1" spans="1:6">
      <c r="A66" s="82" t="s">
        <v>358</v>
      </c>
      <c r="B66" s="75"/>
      <c r="C66" s="76"/>
      <c r="D66" s="82" t="s">
        <v>359</v>
      </c>
      <c r="E66" s="76">
        <v>0</v>
      </c>
      <c r="F66" s="76"/>
    </row>
    <row r="67" s="55" customFormat="1" ht="24" customHeight="1" spans="1:6">
      <c r="A67" s="77" t="s">
        <v>360</v>
      </c>
      <c r="B67" s="75">
        <f>SUM(B68:B69)</f>
        <v>12510</v>
      </c>
      <c r="C67" s="75">
        <f>SUM(C68:C69)</f>
        <v>12200</v>
      </c>
      <c r="D67" s="77" t="s">
        <v>361</v>
      </c>
      <c r="E67" s="75"/>
      <c r="F67" s="75"/>
    </row>
    <row r="68" s="55" customFormat="1" ht="24" customHeight="1" spans="1:6">
      <c r="A68" s="82" t="s">
        <v>362</v>
      </c>
      <c r="B68" s="75"/>
      <c r="C68" s="76"/>
      <c r="D68" s="79" t="s">
        <v>363</v>
      </c>
      <c r="E68" s="75"/>
      <c r="F68" s="75"/>
    </row>
    <row r="69" s="55" customFormat="1" ht="24" customHeight="1" spans="1:6">
      <c r="A69" s="82" t="s">
        <v>364</v>
      </c>
      <c r="B69" s="75">
        <v>12510</v>
      </c>
      <c r="C69" s="76">
        <v>12200</v>
      </c>
      <c r="D69" s="79" t="s">
        <v>365</v>
      </c>
      <c r="E69" s="75"/>
      <c r="F69" s="75"/>
    </row>
    <row r="70" s="55" customFormat="1" ht="24" customHeight="1" spans="1:6">
      <c r="A70" s="77" t="s">
        <v>366</v>
      </c>
      <c r="B70" s="75"/>
      <c r="C70" s="76"/>
      <c r="D70" s="74" t="s">
        <v>367</v>
      </c>
      <c r="E70" s="75">
        <v>60164</v>
      </c>
      <c r="F70" s="75">
        <v>99409</v>
      </c>
    </row>
    <row r="71" s="55" customFormat="1" ht="24" customHeight="1" spans="1:6">
      <c r="A71" s="77" t="s">
        <v>368</v>
      </c>
      <c r="B71" s="75">
        <v>5687</v>
      </c>
      <c r="C71" s="76">
        <v>6419</v>
      </c>
      <c r="D71" s="74"/>
      <c r="E71" s="75"/>
      <c r="F71" s="75"/>
    </row>
    <row r="72" s="55" customFormat="1" ht="24" customHeight="1" spans="1:6">
      <c r="A72" s="79" t="s">
        <v>369</v>
      </c>
      <c r="B72" s="75"/>
      <c r="C72" s="90"/>
      <c r="D72" s="74"/>
      <c r="E72" s="75"/>
      <c r="F72" s="75"/>
    </row>
    <row r="73" s="55" customFormat="1" ht="24" customHeight="1" spans="1:6">
      <c r="A73" s="79" t="s">
        <v>370</v>
      </c>
      <c r="B73" s="75"/>
      <c r="C73" s="90"/>
      <c r="D73" s="74"/>
      <c r="E73" s="75"/>
      <c r="F73" s="75"/>
    </row>
    <row r="74" s="56" customFormat="1" ht="24" customHeight="1" spans="1:6">
      <c r="A74" s="91" t="s">
        <v>371</v>
      </c>
      <c r="B74" s="92">
        <f t="shared" ref="B74:F74" si="1">B7+B8</f>
        <v>922208</v>
      </c>
      <c r="C74" s="92">
        <f t="shared" si="1"/>
        <v>984528</v>
      </c>
      <c r="D74" s="91" t="s">
        <v>372</v>
      </c>
      <c r="E74" s="92">
        <f t="shared" si="1"/>
        <v>922208</v>
      </c>
      <c r="F74" s="92">
        <f t="shared" si="1"/>
        <v>984528</v>
      </c>
    </row>
    <row r="75" s="53" customFormat="1" ht="16" customHeight="1" spans="1:6">
      <c r="A75" s="93"/>
      <c r="B75" s="57"/>
      <c r="C75" s="57"/>
      <c r="E75" s="94"/>
      <c r="F75" s="57"/>
    </row>
    <row r="76" s="53" customFormat="1" spans="1:6">
      <c r="A76" s="93"/>
      <c r="B76" s="57"/>
      <c r="C76" s="57"/>
      <c r="E76" s="57"/>
      <c r="F76" s="57"/>
    </row>
    <row r="77" s="53" customFormat="1" spans="2:6">
      <c r="B77" s="57"/>
      <c r="C77" s="57"/>
      <c r="E77" s="57"/>
      <c r="F77" s="57"/>
    </row>
    <row r="78" s="53" customFormat="1" spans="2:6">
      <c r="B78" s="57"/>
      <c r="C78" s="57"/>
      <c r="E78" s="57"/>
      <c r="F78" s="57"/>
    </row>
    <row r="79" s="53" customFormat="1" spans="2:6">
      <c r="B79" s="94"/>
      <c r="C79" s="57"/>
      <c r="E79" s="57"/>
      <c r="F79" s="94"/>
    </row>
  </sheetData>
  <mergeCells count="9">
    <mergeCell ref="A2:F2"/>
    <mergeCell ref="E3:F3"/>
    <mergeCell ref="A4:C4"/>
    <mergeCell ref="D4:F4"/>
    <mergeCell ref="A5:A6"/>
    <mergeCell ref="B5:B6"/>
    <mergeCell ref="C5:C6"/>
    <mergeCell ref="E5:E6"/>
    <mergeCell ref="F5:F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2"/>
  <sheetViews>
    <sheetView workbookViewId="0">
      <selection activeCell="I14" sqref="I14"/>
    </sheetView>
  </sheetViews>
  <sheetFormatPr defaultColWidth="10.2857142857143" defaultRowHeight="21" customHeight="1" outlineLevelCol="3"/>
  <cols>
    <col min="1" max="1" width="40.2857142857143" style="32" customWidth="1"/>
    <col min="2" max="2" width="18.8571428571429" style="37" customWidth="1"/>
    <col min="3" max="3" width="16" style="37" customWidth="1"/>
    <col min="4" max="4" width="18.8571428571429" style="37" customWidth="1"/>
    <col min="5" max="16384" width="10.2857142857143" style="32"/>
  </cols>
  <sheetData>
    <row r="1" s="32" customFormat="1" ht="24" customHeight="1" spans="1:4">
      <c r="A1" s="38" t="s">
        <v>373</v>
      </c>
      <c r="B1" s="39"/>
      <c r="C1" s="39"/>
      <c r="D1" s="39"/>
    </row>
    <row r="2" s="33" customFormat="1" ht="24" customHeight="1" spans="1:4">
      <c r="A2" s="40" t="s">
        <v>374</v>
      </c>
      <c r="B2" s="40"/>
      <c r="C2" s="40"/>
      <c r="D2" s="40"/>
    </row>
    <row r="3" s="34" customFormat="1" ht="25" customHeight="1" spans="1:4">
      <c r="A3" s="41"/>
      <c r="B3" s="42"/>
      <c r="C3" s="43"/>
      <c r="D3" s="44" t="s">
        <v>208</v>
      </c>
    </row>
    <row r="4" s="35" customFormat="1" ht="30" customHeight="1" spans="1:4">
      <c r="A4" s="45" t="s">
        <v>209</v>
      </c>
      <c r="B4" s="46" t="s">
        <v>210</v>
      </c>
      <c r="C4" s="46" t="s">
        <v>211</v>
      </c>
      <c r="D4" s="46" t="s">
        <v>212</v>
      </c>
    </row>
    <row r="5" s="36" customFormat="1" ht="24" customHeight="1" spans="1:4">
      <c r="A5" s="47" t="s">
        <v>375</v>
      </c>
      <c r="B5" s="48">
        <v>53125</v>
      </c>
      <c r="C5" s="48">
        <v>-6479</v>
      </c>
      <c r="D5" s="48">
        <f t="shared" ref="D5:D27" si="0">B5+C5</f>
        <v>46646</v>
      </c>
    </row>
    <row r="6" s="36" customFormat="1" ht="24" customHeight="1" spans="1:4">
      <c r="A6" s="47" t="s">
        <v>376</v>
      </c>
      <c r="B6" s="48">
        <v>510</v>
      </c>
      <c r="C6" s="48">
        <v>-227</v>
      </c>
      <c r="D6" s="48">
        <f t="shared" si="0"/>
        <v>283</v>
      </c>
    </row>
    <row r="7" s="36" customFormat="1" ht="24" customHeight="1" spans="1:4">
      <c r="A7" s="47" t="s">
        <v>377</v>
      </c>
      <c r="B7" s="48">
        <v>23535</v>
      </c>
      <c r="C7" s="48">
        <v>-5070</v>
      </c>
      <c r="D7" s="48">
        <f t="shared" si="0"/>
        <v>18465</v>
      </c>
    </row>
    <row r="8" s="36" customFormat="1" ht="24" customHeight="1" spans="1:4">
      <c r="A8" s="47" t="s">
        <v>378</v>
      </c>
      <c r="B8" s="48">
        <v>198009</v>
      </c>
      <c r="C8" s="48">
        <v>457</v>
      </c>
      <c r="D8" s="48">
        <f t="shared" si="0"/>
        <v>198466</v>
      </c>
    </row>
    <row r="9" s="36" customFormat="1" ht="24" customHeight="1" spans="1:4">
      <c r="A9" s="47" t="s">
        <v>379</v>
      </c>
      <c r="B9" s="48">
        <v>8078</v>
      </c>
      <c r="C9" s="48">
        <v>-6999</v>
      </c>
      <c r="D9" s="48">
        <f t="shared" si="0"/>
        <v>1079</v>
      </c>
    </row>
    <row r="10" s="36" customFormat="1" ht="24" customHeight="1" spans="1:4">
      <c r="A10" s="47" t="s">
        <v>380</v>
      </c>
      <c r="B10" s="48">
        <v>5101</v>
      </c>
      <c r="C10" s="48">
        <v>-50</v>
      </c>
      <c r="D10" s="48">
        <f t="shared" si="0"/>
        <v>5051</v>
      </c>
    </row>
    <row r="11" s="36" customFormat="1" ht="24" customHeight="1" spans="1:4">
      <c r="A11" s="47" t="s">
        <v>381</v>
      </c>
      <c r="B11" s="48">
        <v>225260</v>
      </c>
      <c r="C11" s="48">
        <v>10590</v>
      </c>
      <c r="D11" s="48">
        <f t="shared" si="0"/>
        <v>235850</v>
      </c>
    </row>
    <row r="12" s="36" customFormat="1" ht="24" customHeight="1" spans="1:4">
      <c r="A12" s="47" t="s">
        <v>382</v>
      </c>
      <c r="B12" s="48">
        <v>48111</v>
      </c>
      <c r="C12" s="48">
        <v>11367</v>
      </c>
      <c r="D12" s="48">
        <f t="shared" si="0"/>
        <v>59478</v>
      </c>
    </row>
    <row r="13" s="36" customFormat="1" ht="24" customHeight="1" spans="1:4">
      <c r="A13" s="47" t="s">
        <v>383</v>
      </c>
      <c r="B13" s="48">
        <v>8278</v>
      </c>
      <c r="C13" s="48">
        <v>5972</v>
      </c>
      <c r="D13" s="48">
        <f t="shared" si="0"/>
        <v>14250</v>
      </c>
    </row>
    <row r="14" s="36" customFormat="1" ht="24" customHeight="1" spans="1:4">
      <c r="A14" s="47" t="s">
        <v>384</v>
      </c>
      <c r="B14" s="48">
        <v>15176</v>
      </c>
      <c r="C14" s="48">
        <v>13730</v>
      </c>
      <c r="D14" s="48">
        <f t="shared" si="0"/>
        <v>28906</v>
      </c>
    </row>
    <row r="15" s="36" customFormat="1" ht="24" customHeight="1" spans="1:4">
      <c r="A15" s="47" t="s">
        <v>385</v>
      </c>
      <c r="B15" s="48">
        <v>131249</v>
      </c>
      <c r="C15" s="48">
        <v>-24873</v>
      </c>
      <c r="D15" s="48">
        <f t="shared" si="0"/>
        <v>106376</v>
      </c>
    </row>
    <row r="16" s="36" customFormat="1" ht="24" customHeight="1" spans="1:4">
      <c r="A16" s="47" t="s">
        <v>386</v>
      </c>
      <c r="B16" s="48">
        <v>14101</v>
      </c>
      <c r="C16" s="48">
        <v>-6275</v>
      </c>
      <c r="D16" s="48">
        <f t="shared" si="0"/>
        <v>7826</v>
      </c>
    </row>
    <row r="17" s="36" customFormat="1" ht="24" customHeight="1" spans="1:4">
      <c r="A17" s="47" t="s">
        <v>387</v>
      </c>
      <c r="B17" s="48">
        <v>908</v>
      </c>
      <c r="C17" s="48">
        <v>91</v>
      </c>
      <c r="D17" s="48">
        <f t="shared" si="0"/>
        <v>999</v>
      </c>
    </row>
    <row r="18" s="36" customFormat="1" ht="24" customHeight="1" spans="1:4">
      <c r="A18" s="47" t="s">
        <v>388</v>
      </c>
      <c r="B18" s="48">
        <v>1010</v>
      </c>
      <c r="C18" s="48">
        <v>167</v>
      </c>
      <c r="D18" s="48">
        <f t="shared" si="0"/>
        <v>1177</v>
      </c>
    </row>
    <row r="19" s="36" customFormat="1" ht="24" customHeight="1" spans="1:4">
      <c r="A19" s="47" t="s">
        <v>389</v>
      </c>
      <c r="B19" s="48">
        <v>320</v>
      </c>
      <c r="C19" s="48">
        <v>-162</v>
      </c>
      <c r="D19" s="48">
        <f t="shared" si="0"/>
        <v>158</v>
      </c>
    </row>
    <row r="20" s="36" customFormat="1" ht="24" customHeight="1" spans="1:4">
      <c r="A20" s="47" t="s">
        <v>390</v>
      </c>
      <c r="B20" s="48"/>
      <c r="C20" s="48">
        <v>0</v>
      </c>
      <c r="D20" s="48">
        <f t="shared" si="0"/>
        <v>0</v>
      </c>
    </row>
    <row r="21" s="36" customFormat="1" ht="24" customHeight="1" spans="1:4">
      <c r="A21" s="47" t="s">
        <v>391</v>
      </c>
      <c r="B21" s="48">
        <v>2549</v>
      </c>
      <c r="C21" s="48">
        <v>1081</v>
      </c>
      <c r="D21" s="48">
        <f t="shared" si="0"/>
        <v>3630</v>
      </c>
    </row>
    <row r="22" s="36" customFormat="1" ht="24" customHeight="1" spans="1:4">
      <c r="A22" s="47" t="s">
        <v>392</v>
      </c>
      <c r="B22" s="48">
        <v>21512</v>
      </c>
      <c r="C22" s="48">
        <v>-13431</v>
      </c>
      <c r="D22" s="48">
        <f t="shared" si="0"/>
        <v>8081</v>
      </c>
    </row>
    <row r="23" s="36" customFormat="1" ht="24" customHeight="1" spans="1:4">
      <c r="A23" s="47" t="s">
        <v>393</v>
      </c>
      <c r="B23" s="48">
        <v>1350</v>
      </c>
      <c r="C23" s="48">
        <v>3718</v>
      </c>
      <c r="D23" s="48">
        <f t="shared" si="0"/>
        <v>5068</v>
      </c>
    </row>
    <row r="24" s="36" customFormat="1" ht="24" customHeight="1" spans="1:4">
      <c r="A24" s="47" t="s">
        <v>394</v>
      </c>
      <c r="B24" s="48">
        <v>3079</v>
      </c>
      <c r="C24" s="48">
        <v>-1200</v>
      </c>
      <c r="D24" s="48">
        <f t="shared" si="0"/>
        <v>1879</v>
      </c>
    </row>
    <row r="25" s="36" customFormat="1" ht="24" customHeight="1" spans="1:4">
      <c r="A25" s="47" t="s">
        <v>395</v>
      </c>
      <c r="B25" s="48"/>
      <c r="C25" s="48">
        <v>0</v>
      </c>
      <c r="D25" s="48">
        <f t="shared" si="0"/>
        <v>0</v>
      </c>
    </row>
    <row r="26" s="36" customFormat="1" ht="24" customHeight="1" spans="1:4">
      <c r="A26" s="47" t="s">
        <v>396</v>
      </c>
      <c r="B26" s="48">
        <v>4555</v>
      </c>
      <c r="C26" s="48">
        <v>63</v>
      </c>
      <c r="D26" s="48">
        <f t="shared" si="0"/>
        <v>4618</v>
      </c>
    </row>
    <row r="27" s="36" customFormat="1" ht="24" customHeight="1" spans="1:4">
      <c r="A27" s="49" t="s">
        <v>397</v>
      </c>
      <c r="B27" s="48">
        <v>20559</v>
      </c>
      <c r="C27" s="48">
        <v>23273</v>
      </c>
      <c r="D27" s="48">
        <f t="shared" si="0"/>
        <v>43832</v>
      </c>
    </row>
    <row r="28" s="36" customFormat="1" ht="24" customHeight="1" spans="1:4">
      <c r="A28" s="50" t="s">
        <v>398</v>
      </c>
      <c r="B28" s="51">
        <f>SUM(B5:B27)</f>
        <v>786375</v>
      </c>
      <c r="C28" s="51">
        <f>SUM(C5:C27)</f>
        <v>5743</v>
      </c>
      <c r="D28" s="51">
        <f>SUM(D5:D27)</f>
        <v>792118</v>
      </c>
    </row>
    <row r="29" s="36" customFormat="1" customHeight="1" spans="2:4">
      <c r="B29" s="52"/>
      <c r="C29" s="52"/>
      <c r="D29" s="52"/>
    </row>
    <row r="30" s="36" customFormat="1" customHeight="1" spans="2:4">
      <c r="B30" s="52"/>
      <c r="C30" s="52"/>
      <c r="D30" s="52"/>
    </row>
    <row r="31" s="36" customFormat="1" customHeight="1" spans="2:4">
      <c r="B31" s="52"/>
      <c r="C31" s="52"/>
      <c r="D31" s="52"/>
    </row>
    <row r="32" s="36" customFormat="1" customHeight="1" spans="2:4">
      <c r="B32" s="52"/>
      <c r="C32" s="52"/>
      <c r="D32" s="52"/>
    </row>
    <row r="33" s="36" customFormat="1" customHeight="1" spans="2:4">
      <c r="B33" s="52"/>
      <c r="C33" s="52"/>
      <c r="D33" s="52"/>
    </row>
    <row r="34" s="36" customFormat="1" customHeight="1" spans="2:4">
      <c r="B34" s="52"/>
      <c r="C34" s="52"/>
      <c r="D34" s="52"/>
    </row>
    <row r="35" s="36" customFormat="1" customHeight="1" spans="2:4">
      <c r="B35" s="52"/>
      <c r="C35" s="52"/>
      <c r="D35" s="52"/>
    </row>
    <row r="36" s="36" customFormat="1" customHeight="1" spans="2:4">
      <c r="B36" s="52"/>
      <c r="C36" s="52"/>
      <c r="D36" s="52"/>
    </row>
    <row r="37" s="36" customFormat="1" customHeight="1" spans="2:4">
      <c r="B37" s="52"/>
      <c r="C37" s="52"/>
      <c r="D37" s="52"/>
    </row>
    <row r="38" s="36" customFormat="1" customHeight="1" spans="2:4">
      <c r="B38" s="52"/>
      <c r="C38" s="52"/>
      <c r="D38" s="52"/>
    </row>
    <row r="39" s="36" customFormat="1" customHeight="1" spans="2:4">
      <c r="B39" s="52"/>
      <c r="C39" s="52"/>
      <c r="D39" s="52"/>
    </row>
    <row r="40" s="36" customFormat="1" customHeight="1" spans="2:4">
      <c r="B40" s="52"/>
      <c r="C40" s="52"/>
      <c r="D40" s="52"/>
    </row>
    <row r="41" s="36" customFormat="1" customHeight="1" spans="2:4">
      <c r="B41" s="52"/>
      <c r="C41" s="52"/>
      <c r="D41" s="52"/>
    </row>
    <row r="42" s="36" customFormat="1" customHeight="1" spans="2:4">
      <c r="B42" s="52"/>
      <c r="C42" s="52"/>
      <c r="D42" s="52"/>
    </row>
    <row r="43" s="36" customFormat="1" customHeight="1" spans="2:4">
      <c r="B43" s="52"/>
      <c r="C43" s="52"/>
      <c r="D43" s="52"/>
    </row>
    <row r="44" s="36" customFormat="1" customHeight="1" spans="2:4">
      <c r="B44" s="52"/>
      <c r="C44" s="52"/>
      <c r="D44" s="52"/>
    </row>
    <row r="45" s="36" customFormat="1" customHeight="1" spans="2:4">
      <c r="B45" s="52"/>
      <c r="C45" s="52"/>
      <c r="D45" s="52"/>
    </row>
    <row r="46" s="36" customFormat="1" customHeight="1" spans="2:4">
      <c r="B46" s="52"/>
      <c r="C46" s="52"/>
      <c r="D46" s="52"/>
    </row>
    <row r="47" s="36" customFormat="1" customHeight="1" spans="2:4">
      <c r="B47" s="52"/>
      <c r="C47" s="52"/>
      <c r="D47" s="52"/>
    </row>
    <row r="48" s="36" customFormat="1" customHeight="1" spans="2:4">
      <c r="B48" s="52"/>
      <c r="C48" s="52"/>
      <c r="D48" s="52"/>
    </row>
    <row r="49" s="36" customFormat="1" customHeight="1" spans="2:4">
      <c r="B49" s="52"/>
      <c r="C49" s="52"/>
      <c r="D49" s="52"/>
    </row>
    <row r="50" s="36" customFormat="1" customHeight="1" spans="2:4">
      <c r="B50" s="52"/>
      <c r="C50" s="52"/>
      <c r="D50" s="52"/>
    </row>
    <row r="51" s="36" customFormat="1" customHeight="1" spans="2:4">
      <c r="B51" s="52"/>
      <c r="C51" s="52"/>
      <c r="D51" s="52"/>
    </row>
    <row r="52" s="36" customFormat="1" customHeight="1" spans="2:4">
      <c r="B52" s="52"/>
      <c r="C52" s="52"/>
      <c r="D52" s="52"/>
    </row>
    <row r="53" s="36" customFormat="1" customHeight="1" spans="2:4">
      <c r="B53" s="52"/>
      <c r="C53" s="52"/>
      <c r="D53" s="52"/>
    </row>
    <row r="54" s="36" customFormat="1" customHeight="1" spans="2:4">
      <c r="B54" s="52"/>
      <c r="C54" s="52"/>
      <c r="D54" s="52"/>
    </row>
    <row r="55" s="36" customFormat="1" customHeight="1" spans="2:4">
      <c r="B55" s="52"/>
      <c r="C55" s="52"/>
      <c r="D55" s="52"/>
    </row>
    <row r="56" s="36" customFormat="1" customHeight="1" spans="2:4">
      <c r="B56" s="52"/>
      <c r="C56" s="52"/>
      <c r="D56" s="52"/>
    </row>
    <row r="57" s="36" customFormat="1" customHeight="1" spans="2:4">
      <c r="B57" s="52"/>
      <c r="C57" s="52"/>
      <c r="D57" s="52"/>
    </row>
    <row r="58" s="36" customFormat="1" customHeight="1" spans="2:4">
      <c r="B58" s="52"/>
      <c r="C58" s="52"/>
      <c r="D58" s="52"/>
    </row>
    <row r="59" s="36" customFormat="1" customHeight="1" spans="2:4">
      <c r="B59" s="52"/>
      <c r="C59" s="52"/>
      <c r="D59" s="52"/>
    </row>
    <row r="60" s="36" customFormat="1" customHeight="1" spans="2:4">
      <c r="B60" s="52"/>
      <c r="C60" s="52"/>
      <c r="D60" s="52"/>
    </row>
    <row r="61" s="36" customFormat="1" customHeight="1" spans="2:4">
      <c r="B61" s="52"/>
      <c r="C61" s="52"/>
      <c r="D61" s="52"/>
    </row>
    <row r="62" s="36" customFormat="1" customHeight="1" spans="2:4">
      <c r="B62" s="52"/>
      <c r="C62" s="52"/>
      <c r="D62" s="52"/>
    </row>
    <row r="63" s="36" customFormat="1" customHeight="1" spans="2:4">
      <c r="B63" s="52"/>
      <c r="C63" s="52"/>
      <c r="D63" s="52"/>
    </row>
    <row r="64" s="36" customFormat="1" customHeight="1" spans="2:4">
      <c r="B64" s="52"/>
      <c r="C64" s="52"/>
      <c r="D64" s="52"/>
    </row>
    <row r="65" s="36" customFormat="1" customHeight="1" spans="2:4">
      <c r="B65" s="52"/>
      <c r="C65" s="52"/>
      <c r="D65" s="52"/>
    </row>
    <row r="66" s="36" customFormat="1" customHeight="1" spans="2:4">
      <c r="B66" s="52"/>
      <c r="C66" s="52"/>
      <c r="D66" s="52"/>
    </row>
    <row r="67" s="36" customFormat="1" customHeight="1" spans="2:4">
      <c r="B67" s="52"/>
      <c r="C67" s="52"/>
      <c r="D67" s="52"/>
    </row>
    <row r="68" s="36" customFormat="1" customHeight="1" spans="2:4">
      <c r="B68" s="52"/>
      <c r="C68" s="52"/>
      <c r="D68" s="52"/>
    </row>
    <row r="69" s="36" customFormat="1" customHeight="1" spans="2:4">
      <c r="B69" s="52"/>
      <c r="C69" s="52"/>
      <c r="D69" s="52"/>
    </row>
    <row r="70" s="36" customFormat="1" customHeight="1" spans="2:4">
      <c r="B70" s="52"/>
      <c r="C70" s="52"/>
      <c r="D70" s="52"/>
    </row>
    <row r="71" s="36" customFormat="1" customHeight="1" spans="2:4">
      <c r="B71" s="52"/>
      <c r="C71" s="52"/>
      <c r="D71" s="52"/>
    </row>
    <row r="72" s="36" customFormat="1" customHeight="1" spans="2:4">
      <c r="B72" s="52"/>
      <c r="C72" s="52"/>
      <c r="D72" s="52"/>
    </row>
    <row r="73" s="36" customFormat="1" customHeight="1" spans="2:4">
      <c r="B73" s="52"/>
      <c r="C73" s="52"/>
      <c r="D73" s="52"/>
    </row>
    <row r="74" s="36" customFormat="1" customHeight="1" spans="2:4">
      <c r="B74" s="52"/>
      <c r="C74" s="52"/>
      <c r="D74" s="52"/>
    </row>
    <row r="75" s="36" customFormat="1" customHeight="1" spans="2:4">
      <c r="B75" s="52"/>
      <c r="C75" s="52"/>
      <c r="D75" s="52"/>
    </row>
    <row r="76" s="36" customFormat="1" customHeight="1" spans="2:4">
      <c r="B76" s="52"/>
      <c r="C76" s="52"/>
      <c r="D76" s="52"/>
    </row>
    <row r="77" s="36" customFormat="1" customHeight="1" spans="2:4">
      <c r="B77" s="52"/>
      <c r="C77" s="52"/>
      <c r="D77" s="52"/>
    </row>
    <row r="78" s="36" customFormat="1" customHeight="1" spans="2:4">
      <c r="B78" s="52"/>
      <c r="C78" s="52"/>
      <c r="D78" s="52"/>
    </row>
    <row r="79" s="36" customFormat="1" customHeight="1" spans="2:4">
      <c r="B79" s="52"/>
      <c r="C79" s="52"/>
      <c r="D79" s="52"/>
    </row>
    <row r="80" s="36" customFormat="1" customHeight="1" spans="2:4">
      <c r="B80" s="52"/>
      <c r="C80" s="52"/>
      <c r="D80" s="52"/>
    </row>
    <row r="81" s="36" customFormat="1" customHeight="1" spans="2:4">
      <c r="B81" s="52"/>
      <c r="C81" s="52"/>
      <c r="D81" s="52"/>
    </row>
    <row r="82" s="36" customFormat="1" customHeight="1" spans="2:4">
      <c r="B82" s="52"/>
      <c r="C82" s="52"/>
      <c r="D82" s="52"/>
    </row>
    <row r="83" s="36" customFormat="1" customHeight="1" spans="2:4">
      <c r="B83" s="52"/>
      <c r="C83" s="52"/>
      <c r="D83" s="52"/>
    </row>
    <row r="84" s="36" customFormat="1" customHeight="1" spans="2:4">
      <c r="B84" s="52"/>
      <c r="C84" s="52"/>
      <c r="D84" s="52"/>
    </row>
    <row r="85" s="36" customFormat="1" customHeight="1" spans="2:4">
      <c r="B85" s="52"/>
      <c r="C85" s="52"/>
      <c r="D85" s="52"/>
    </row>
    <row r="86" s="36" customFormat="1" customHeight="1" spans="2:4">
      <c r="B86" s="52"/>
      <c r="C86" s="52"/>
      <c r="D86" s="52"/>
    </row>
    <row r="87" s="36" customFormat="1" customHeight="1" spans="2:4">
      <c r="B87" s="52"/>
      <c r="C87" s="52"/>
      <c r="D87" s="52"/>
    </row>
    <row r="88" s="36" customFormat="1" customHeight="1" spans="2:4">
      <c r="B88" s="52"/>
      <c r="C88" s="52"/>
      <c r="D88" s="52"/>
    </row>
    <row r="89" s="36" customFormat="1" customHeight="1" spans="2:4">
      <c r="B89" s="52"/>
      <c r="C89" s="52"/>
      <c r="D89" s="52"/>
    </row>
    <row r="90" s="36" customFormat="1" customHeight="1" spans="2:4">
      <c r="B90" s="52"/>
      <c r="C90" s="52"/>
      <c r="D90" s="52"/>
    </row>
    <row r="91" s="36" customFormat="1" customHeight="1" spans="2:4">
      <c r="B91" s="52"/>
      <c r="C91" s="52"/>
      <c r="D91" s="52"/>
    </row>
    <row r="92" s="36" customFormat="1" customHeight="1" spans="2:4">
      <c r="B92" s="52"/>
      <c r="C92" s="52"/>
      <c r="D92" s="52"/>
    </row>
    <row r="93" s="36" customFormat="1" customHeight="1" spans="2:4">
      <c r="B93" s="52"/>
      <c r="C93" s="52"/>
      <c r="D93" s="52"/>
    </row>
    <row r="94" s="36" customFormat="1" customHeight="1" spans="2:4">
      <c r="B94" s="52"/>
      <c r="C94" s="52"/>
      <c r="D94" s="52"/>
    </row>
    <row r="95" s="36" customFormat="1" customHeight="1" spans="2:4">
      <c r="B95" s="52"/>
      <c r="C95" s="52"/>
      <c r="D95" s="52"/>
    </row>
    <row r="96" s="36" customFormat="1" customHeight="1" spans="2:4">
      <c r="B96" s="52"/>
      <c r="C96" s="52"/>
      <c r="D96" s="52"/>
    </row>
    <row r="97" s="36" customFormat="1" customHeight="1" spans="2:4">
      <c r="B97" s="52"/>
      <c r="C97" s="52"/>
      <c r="D97" s="52"/>
    </row>
    <row r="98" s="36" customFormat="1" customHeight="1" spans="2:4">
      <c r="B98" s="52"/>
      <c r="C98" s="52"/>
      <c r="D98" s="52"/>
    </row>
    <row r="99" s="36" customFormat="1" customHeight="1" spans="2:4">
      <c r="B99" s="52"/>
      <c r="C99" s="52"/>
      <c r="D99" s="52"/>
    </row>
    <row r="100" s="36" customFormat="1" customHeight="1" spans="2:4">
      <c r="B100" s="52"/>
      <c r="C100" s="52"/>
      <c r="D100" s="52"/>
    </row>
    <row r="101" s="36" customFormat="1" customHeight="1" spans="2:4">
      <c r="B101" s="52"/>
      <c r="C101" s="52"/>
      <c r="D101" s="52"/>
    </row>
    <row r="102" s="36" customFormat="1" customHeight="1" spans="2:4">
      <c r="B102" s="52"/>
      <c r="C102" s="52"/>
      <c r="D102" s="52"/>
    </row>
    <row r="103" s="36" customFormat="1" customHeight="1" spans="2:4">
      <c r="B103" s="52"/>
      <c r="C103" s="52"/>
      <c r="D103" s="52"/>
    </row>
    <row r="104" s="36" customFormat="1" customHeight="1" spans="2:4">
      <c r="B104" s="52"/>
      <c r="C104" s="52"/>
      <c r="D104" s="52"/>
    </row>
    <row r="105" s="36" customFormat="1" customHeight="1" spans="2:4">
      <c r="B105" s="52"/>
      <c r="C105" s="52"/>
      <c r="D105" s="52"/>
    </row>
    <row r="106" s="36" customFormat="1" customHeight="1" spans="2:4">
      <c r="B106" s="52"/>
      <c r="C106" s="52"/>
      <c r="D106" s="52"/>
    </row>
    <row r="107" s="36" customFormat="1" customHeight="1" spans="2:4">
      <c r="B107" s="52"/>
      <c r="C107" s="52"/>
      <c r="D107" s="52"/>
    </row>
    <row r="108" s="36" customFormat="1" customHeight="1" spans="2:4">
      <c r="B108" s="52"/>
      <c r="C108" s="52"/>
      <c r="D108" s="52"/>
    </row>
    <row r="109" s="36" customFormat="1" customHeight="1" spans="2:4">
      <c r="B109" s="52"/>
      <c r="C109" s="52"/>
      <c r="D109" s="52"/>
    </row>
    <row r="110" s="36" customFormat="1" customHeight="1" spans="2:4">
      <c r="B110" s="52"/>
      <c r="C110" s="52"/>
      <c r="D110" s="52"/>
    </row>
    <row r="111" s="36" customFormat="1" customHeight="1" spans="2:4">
      <c r="B111" s="52"/>
      <c r="C111" s="52"/>
      <c r="D111" s="52"/>
    </row>
    <row r="112" s="36" customFormat="1" customHeight="1" spans="2:4">
      <c r="B112" s="52"/>
      <c r="C112" s="52"/>
      <c r="D112" s="52"/>
    </row>
    <row r="113" s="36" customFormat="1" customHeight="1" spans="2:4">
      <c r="B113" s="52"/>
      <c r="C113" s="52"/>
      <c r="D113" s="52"/>
    </row>
    <row r="114" s="36" customFormat="1" customHeight="1" spans="2:4">
      <c r="B114" s="52"/>
      <c r="C114" s="52"/>
      <c r="D114" s="52"/>
    </row>
    <row r="115" s="36" customFormat="1" customHeight="1" spans="2:4">
      <c r="B115" s="52"/>
      <c r="C115" s="52"/>
      <c r="D115" s="52"/>
    </row>
    <row r="116" s="36" customFormat="1" customHeight="1" spans="2:4">
      <c r="B116" s="52"/>
      <c r="C116" s="52"/>
      <c r="D116" s="52"/>
    </row>
    <row r="117" s="36" customFormat="1" customHeight="1" spans="2:4">
      <c r="B117" s="52"/>
      <c r="C117" s="52"/>
      <c r="D117" s="52"/>
    </row>
    <row r="118" s="36" customFormat="1" customHeight="1" spans="2:4">
      <c r="B118" s="52"/>
      <c r="C118" s="52"/>
      <c r="D118" s="52"/>
    </row>
    <row r="119" s="36" customFormat="1" customHeight="1" spans="2:4">
      <c r="B119" s="52"/>
      <c r="C119" s="52"/>
      <c r="D119" s="52"/>
    </row>
    <row r="120" s="36" customFormat="1" customHeight="1" spans="2:4">
      <c r="B120" s="52"/>
      <c r="C120" s="52"/>
      <c r="D120" s="52"/>
    </row>
    <row r="121" s="36" customFormat="1" customHeight="1" spans="2:4">
      <c r="B121" s="52"/>
      <c r="C121" s="52"/>
      <c r="D121" s="52"/>
    </row>
    <row r="122" s="36" customFormat="1" customHeight="1" spans="2:4">
      <c r="B122" s="52"/>
      <c r="C122" s="52"/>
      <c r="D122" s="52"/>
    </row>
    <row r="123" s="36" customFormat="1" customHeight="1" spans="2:4">
      <c r="B123" s="52"/>
      <c r="C123" s="52"/>
      <c r="D123" s="52"/>
    </row>
    <row r="124" s="36" customFormat="1" customHeight="1" spans="2:4">
      <c r="B124" s="52"/>
      <c r="C124" s="52"/>
      <c r="D124" s="52"/>
    </row>
    <row r="125" s="36" customFormat="1" customHeight="1" spans="2:4">
      <c r="B125" s="52"/>
      <c r="C125" s="52"/>
      <c r="D125" s="52"/>
    </row>
    <row r="126" s="36" customFormat="1" customHeight="1" spans="2:4">
      <c r="B126" s="52"/>
      <c r="C126" s="52"/>
      <c r="D126" s="52"/>
    </row>
    <row r="127" s="36" customFormat="1" customHeight="1" spans="2:4">
      <c r="B127" s="52"/>
      <c r="C127" s="52"/>
      <c r="D127" s="52"/>
    </row>
    <row r="128" s="36" customFormat="1" customHeight="1" spans="2:4">
      <c r="B128" s="52"/>
      <c r="C128" s="52"/>
      <c r="D128" s="52"/>
    </row>
    <row r="129" s="36" customFormat="1" customHeight="1" spans="2:4">
      <c r="B129" s="52"/>
      <c r="C129" s="52"/>
      <c r="D129" s="52"/>
    </row>
    <row r="130" s="36" customFormat="1" customHeight="1" spans="2:4">
      <c r="B130" s="52"/>
      <c r="C130" s="52"/>
      <c r="D130" s="52"/>
    </row>
    <row r="131" s="36" customFormat="1" customHeight="1" spans="2:4">
      <c r="B131" s="52"/>
      <c r="C131" s="52"/>
      <c r="D131" s="52"/>
    </row>
    <row r="132" s="36" customFormat="1" customHeight="1" spans="2:4">
      <c r="B132" s="52"/>
      <c r="C132" s="52"/>
      <c r="D132" s="52"/>
    </row>
    <row r="133" s="36" customFormat="1" customHeight="1" spans="2:4">
      <c r="B133" s="52"/>
      <c r="C133" s="52"/>
      <c r="D133" s="52"/>
    </row>
    <row r="134" s="36" customFormat="1" customHeight="1" spans="2:4">
      <c r="B134" s="52"/>
      <c r="C134" s="52"/>
      <c r="D134" s="52"/>
    </row>
    <row r="135" s="36" customFormat="1" customHeight="1" spans="2:4">
      <c r="B135" s="52"/>
      <c r="C135" s="52"/>
      <c r="D135" s="52"/>
    </row>
    <row r="136" s="36" customFormat="1" customHeight="1" spans="2:4">
      <c r="B136" s="52"/>
      <c r="C136" s="52"/>
      <c r="D136" s="52"/>
    </row>
    <row r="137" s="36" customFormat="1" customHeight="1" spans="2:4">
      <c r="B137" s="52"/>
      <c r="C137" s="52"/>
      <c r="D137" s="52"/>
    </row>
    <row r="138" s="36" customFormat="1" customHeight="1" spans="2:4">
      <c r="B138" s="52"/>
      <c r="C138" s="52"/>
      <c r="D138" s="52"/>
    </row>
    <row r="139" s="36" customFormat="1" customHeight="1" spans="2:4">
      <c r="B139" s="52"/>
      <c r="C139" s="52"/>
      <c r="D139" s="52"/>
    </row>
    <row r="140" s="36" customFormat="1" customHeight="1" spans="2:4">
      <c r="B140" s="52"/>
      <c r="C140" s="52"/>
      <c r="D140" s="52"/>
    </row>
    <row r="141" s="36" customFormat="1" customHeight="1" spans="2:4">
      <c r="B141" s="52"/>
      <c r="C141" s="52"/>
      <c r="D141" s="52"/>
    </row>
    <row r="142" s="36" customFormat="1" customHeight="1" spans="2:4">
      <c r="B142" s="52"/>
      <c r="C142" s="52"/>
      <c r="D142" s="52"/>
    </row>
    <row r="143" s="36" customFormat="1" customHeight="1" spans="2:4">
      <c r="B143" s="52"/>
      <c r="C143" s="52"/>
      <c r="D143" s="52"/>
    </row>
    <row r="144" s="36" customFormat="1" customHeight="1" spans="2:4">
      <c r="B144" s="52"/>
      <c r="C144" s="52"/>
      <c r="D144" s="52"/>
    </row>
    <row r="145" s="36" customFormat="1" customHeight="1" spans="2:4">
      <c r="B145" s="52"/>
      <c r="C145" s="52"/>
      <c r="D145" s="52"/>
    </row>
    <row r="146" s="36" customFormat="1" customHeight="1" spans="2:4">
      <c r="B146" s="52"/>
      <c r="C146" s="52"/>
      <c r="D146" s="52"/>
    </row>
    <row r="147" s="36" customFormat="1" customHeight="1" spans="2:4">
      <c r="B147" s="52"/>
      <c r="C147" s="52"/>
      <c r="D147" s="52"/>
    </row>
    <row r="148" s="36" customFormat="1" customHeight="1" spans="2:4">
      <c r="B148" s="52"/>
      <c r="C148" s="52"/>
      <c r="D148" s="52"/>
    </row>
    <row r="149" s="36" customFormat="1" customHeight="1" spans="2:4">
      <c r="B149" s="52"/>
      <c r="C149" s="52"/>
      <c r="D149" s="52"/>
    </row>
    <row r="150" s="36" customFormat="1" customHeight="1" spans="2:4">
      <c r="B150" s="52"/>
      <c r="C150" s="52"/>
      <c r="D150" s="52"/>
    </row>
    <row r="151" s="36" customFormat="1" customHeight="1" spans="2:4">
      <c r="B151" s="52"/>
      <c r="C151" s="52"/>
      <c r="D151" s="52"/>
    </row>
    <row r="152" s="36" customFormat="1" customHeight="1" spans="2:4">
      <c r="B152" s="52"/>
      <c r="C152" s="52"/>
      <c r="D152" s="52"/>
    </row>
    <row r="153" s="36" customFormat="1" customHeight="1" spans="2:4">
      <c r="B153" s="52"/>
      <c r="C153" s="52"/>
      <c r="D153" s="52"/>
    </row>
    <row r="154" s="36" customFormat="1" customHeight="1" spans="2:4">
      <c r="B154" s="52"/>
      <c r="C154" s="52"/>
      <c r="D154" s="52"/>
    </row>
    <row r="155" s="36" customFormat="1" customHeight="1" spans="2:4">
      <c r="B155" s="52"/>
      <c r="C155" s="52"/>
      <c r="D155" s="52"/>
    </row>
    <row r="156" s="36" customFormat="1" customHeight="1" spans="2:4">
      <c r="B156" s="52"/>
      <c r="C156" s="52"/>
      <c r="D156" s="52"/>
    </row>
    <row r="157" s="36" customFormat="1" customHeight="1" spans="2:4">
      <c r="B157" s="52"/>
      <c r="C157" s="52"/>
      <c r="D157" s="52"/>
    </row>
    <row r="158" s="36" customFormat="1" customHeight="1" spans="2:4">
      <c r="B158" s="52"/>
      <c r="C158" s="52"/>
      <c r="D158" s="52"/>
    </row>
    <row r="159" s="36" customFormat="1" customHeight="1" spans="2:4">
      <c r="B159" s="52"/>
      <c r="C159" s="52"/>
      <c r="D159" s="52"/>
    </row>
    <row r="160" s="36" customFormat="1" customHeight="1" spans="2:4">
      <c r="B160" s="52"/>
      <c r="C160" s="52"/>
      <c r="D160" s="52"/>
    </row>
    <row r="161" s="36" customFormat="1" customHeight="1" spans="2:4">
      <c r="B161" s="52"/>
      <c r="C161" s="52"/>
      <c r="D161" s="52"/>
    </row>
    <row r="162" s="36" customFormat="1" customHeight="1" spans="2:4">
      <c r="B162" s="52"/>
      <c r="C162" s="52"/>
      <c r="D162" s="52"/>
    </row>
    <row r="163" s="36" customFormat="1" customHeight="1" spans="2:4">
      <c r="B163" s="52"/>
      <c r="C163" s="52"/>
      <c r="D163" s="52"/>
    </row>
    <row r="164" s="36" customFormat="1" customHeight="1" spans="2:4">
      <c r="B164" s="52"/>
      <c r="C164" s="52"/>
      <c r="D164" s="52"/>
    </row>
    <row r="165" s="36" customFormat="1" customHeight="1" spans="2:4">
      <c r="B165" s="52"/>
      <c r="C165" s="52"/>
      <c r="D165" s="52"/>
    </row>
    <row r="166" s="36" customFormat="1" customHeight="1" spans="2:4">
      <c r="B166" s="52"/>
      <c r="C166" s="52"/>
      <c r="D166" s="52"/>
    </row>
    <row r="167" s="36" customFormat="1" customHeight="1" spans="2:4">
      <c r="B167" s="52"/>
      <c r="C167" s="52"/>
      <c r="D167" s="52"/>
    </row>
    <row r="168" s="36" customFormat="1" customHeight="1" spans="2:4">
      <c r="B168" s="52"/>
      <c r="C168" s="52"/>
      <c r="D168" s="52"/>
    </row>
    <row r="169" s="36" customFormat="1" customHeight="1" spans="2:4">
      <c r="B169" s="52"/>
      <c r="C169" s="52"/>
      <c r="D169" s="52"/>
    </row>
    <row r="170" s="36" customFormat="1" customHeight="1" spans="2:4">
      <c r="B170" s="52"/>
      <c r="C170" s="52"/>
      <c r="D170" s="52"/>
    </row>
    <row r="171" s="36" customFormat="1" customHeight="1" spans="2:4">
      <c r="B171" s="52"/>
      <c r="C171" s="52"/>
      <c r="D171" s="52"/>
    </row>
    <row r="172" s="36" customFormat="1" customHeight="1" spans="2:4">
      <c r="B172" s="52"/>
      <c r="C172" s="52"/>
      <c r="D172" s="52"/>
    </row>
    <row r="173" s="36" customFormat="1" customHeight="1" spans="2:4">
      <c r="B173" s="52"/>
      <c r="C173" s="52"/>
      <c r="D173" s="52"/>
    </row>
    <row r="174" s="36" customFormat="1" customHeight="1" spans="2:4">
      <c r="B174" s="52"/>
      <c r="C174" s="52"/>
      <c r="D174" s="52"/>
    </row>
    <row r="175" s="36" customFormat="1" customHeight="1" spans="2:4">
      <c r="B175" s="52"/>
      <c r="C175" s="52"/>
      <c r="D175" s="52"/>
    </row>
    <row r="176" s="36" customFormat="1" customHeight="1" spans="2:4">
      <c r="B176" s="52"/>
      <c r="C176" s="52"/>
      <c r="D176" s="52"/>
    </row>
    <row r="177" s="36" customFormat="1" customHeight="1" spans="2:4">
      <c r="B177" s="52"/>
      <c r="C177" s="52"/>
      <c r="D177" s="52"/>
    </row>
    <row r="178" s="36" customFormat="1" customHeight="1" spans="2:4">
      <c r="B178" s="52"/>
      <c r="C178" s="52"/>
      <c r="D178" s="52"/>
    </row>
    <row r="179" s="36" customFormat="1" customHeight="1" spans="2:4">
      <c r="B179" s="52"/>
      <c r="C179" s="52"/>
      <c r="D179" s="52"/>
    </row>
    <row r="180" s="36" customFormat="1" customHeight="1" spans="2:4">
      <c r="B180" s="52"/>
      <c r="C180" s="52"/>
      <c r="D180" s="52"/>
    </row>
    <row r="181" s="36" customFormat="1" customHeight="1" spans="2:4">
      <c r="B181" s="52"/>
      <c r="C181" s="52"/>
      <c r="D181" s="52"/>
    </row>
    <row r="182" s="36" customFormat="1" customHeight="1" spans="2:4">
      <c r="B182" s="52"/>
      <c r="C182" s="52"/>
      <c r="D182" s="52"/>
    </row>
    <row r="183" s="36" customFormat="1" customHeight="1" spans="2:4">
      <c r="B183" s="52"/>
      <c r="C183" s="52"/>
      <c r="D183" s="52"/>
    </row>
    <row r="184" s="36" customFormat="1" customHeight="1" spans="2:4">
      <c r="B184" s="52"/>
      <c r="C184" s="52"/>
      <c r="D184" s="52"/>
    </row>
    <row r="185" s="36" customFormat="1" customHeight="1" spans="2:4">
      <c r="B185" s="52"/>
      <c r="C185" s="52"/>
      <c r="D185" s="52"/>
    </row>
    <row r="186" s="36" customFormat="1" customHeight="1" spans="2:4">
      <c r="B186" s="52"/>
      <c r="C186" s="52"/>
      <c r="D186" s="52"/>
    </row>
    <row r="187" s="36" customFormat="1" customHeight="1" spans="2:4">
      <c r="B187" s="52"/>
      <c r="C187" s="52"/>
      <c r="D187" s="52"/>
    </row>
    <row r="188" s="36" customFormat="1" customHeight="1" spans="2:4">
      <c r="B188" s="52"/>
      <c r="C188" s="52"/>
      <c r="D188" s="52"/>
    </row>
    <row r="189" s="36" customFormat="1" customHeight="1" spans="2:4">
      <c r="B189" s="52"/>
      <c r="C189" s="52"/>
      <c r="D189" s="52"/>
    </row>
    <row r="190" s="36" customFormat="1" customHeight="1" spans="2:4">
      <c r="B190" s="52"/>
      <c r="C190" s="52"/>
      <c r="D190" s="52"/>
    </row>
    <row r="191" s="36" customFormat="1" customHeight="1" spans="2:4">
      <c r="B191" s="52"/>
      <c r="C191" s="52"/>
      <c r="D191" s="52"/>
    </row>
    <row r="192" s="36" customFormat="1" customHeight="1" spans="2:4">
      <c r="B192" s="52"/>
      <c r="C192" s="52"/>
      <c r="D192" s="52"/>
    </row>
    <row r="193" s="36" customFormat="1" customHeight="1" spans="2:4">
      <c r="B193" s="52"/>
      <c r="C193" s="52"/>
      <c r="D193" s="52"/>
    </row>
    <row r="194" s="36" customFormat="1" customHeight="1" spans="2:4">
      <c r="B194" s="52"/>
      <c r="C194" s="52"/>
      <c r="D194" s="52"/>
    </row>
    <row r="195" s="36" customFormat="1" customHeight="1" spans="2:4">
      <c r="B195" s="52"/>
      <c r="C195" s="52"/>
      <c r="D195" s="52"/>
    </row>
    <row r="196" s="36" customFormat="1" customHeight="1" spans="2:4">
      <c r="B196" s="52"/>
      <c r="C196" s="52"/>
      <c r="D196" s="52"/>
    </row>
    <row r="197" s="36" customFormat="1" customHeight="1" spans="2:4">
      <c r="B197" s="52"/>
      <c r="C197" s="52"/>
      <c r="D197" s="52"/>
    </row>
    <row r="198" s="36" customFormat="1" customHeight="1" spans="2:4">
      <c r="B198" s="52"/>
      <c r="C198" s="52"/>
      <c r="D198" s="52"/>
    </row>
    <row r="199" s="36" customFormat="1" customHeight="1" spans="2:4">
      <c r="B199" s="52"/>
      <c r="C199" s="52"/>
      <c r="D199" s="52"/>
    </row>
    <row r="200" s="36" customFormat="1" customHeight="1" spans="2:4">
      <c r="B200" s="52"/>
      <c r="C200" s="52"/>
      <c r="D200" s="52"/>
    </row>
    <row r="201" s="36" customFormat="1" customHeight="1" spans="2:4">
      <c r="B201" s="52"/>
      <c r="C201" s="52"/>
      <c r="D201" s="52"/>
    </row>
    <row r="202" s="36" customFormat="1" customHeight="1" spans="2:4">
      <c r="B202" s="52"/>
      <c r="C202" s="52"/>
      <c r="D202" s="52"/>
    </row>
    <row r="203" s="36" customFormat="1" customHeight="1" spans="2:4">
      <c r="B203" s="52"/>
      <c r="C203" s="52"/>
      <c r="D203" s="52"/>
    </row>
    <row r="204" s="36" customFormat="1" customHeight="1" spans="2:4">
      <c r="B204" s="52"/>
      <c r="C204" s="52"/>
      <c r="D204" s="52"/>
    </row>
    <row r="205" s="36" customFormat="1" customHeight="1" spans="2:4">
      <c r="B205" s="52"/>
      <c r="C205" s="52"/>
      <c r="D205" s="52"/>
    </row>
    <row r="206" s="36" customFormat="1" customHeight="1" spans="2:4">
      <c r="B206" s="52"/>
      <c r="C206" s="52"/>
      <c r="D206" s="52"/>
    </row>
    <row r="207" s="36" customFormat="1" customHeight="1" spans="2:4">
      <c r="B207" s="52"/>
      <c r="C207" s="52"/>
      <c r="D207" s="52"/>
    </row>
    <row r="208" s="36" customFormat="1" customHeight="1" spans="2:4">
      <c r="B208" s="52"/>
      <c r="C208" s="52"/>
      <c r="D208" s="52"/>
    </row>
    <row r="209" s="36" customFormat="1" customHeight="1" spans="2:4">
      <c r="B209" s="52"/>
      <c r="C209" s="52"/>
      <c r="D209" s="52"/>
    </row>
    <row r="210" s="36" customFormat="1" customHeight="1" spans="2:4">
      <c r="B210" s="52"/>
      <c r="C210" s="52"/>
      <c r="D210" s="52"/>
    </row>
    <row r="211" s="36" customFormat="1" customHeight="1" spans="2:4">
      <c r="B211" s="52"/>
      <c r="C211" s="52"/>
      <c r="D211" s="52"/>
    </row>
    <row r="212" s="36" customFormat="1" customHeight="1" spans="2:4">
      <c r="B212" s="52"/>
      <c r="C212" s="52"/>
      <c r="D212" s="52"/>
    </row>
    <row r="213" s="36" customFormat="1" customHeight="1" spans="2:4">
      <c r="B213" s="52"/>
      <c r="C213" s="52"/>
      <c r="D213" s="52"/>
    </row>
    <row r="214" s="36" customFormat="1" customHeight="1" spans="2:4">
      <c r="B214" s="52"/>
      <c r="C214" s="52"/>
      <c r="D214" s="52"/>
    </row>
    <row r="215" s="36" customFormat="1" customHeight="1" spans="2:4">
      <c r="B215" s="52"/>
      <c r="C215" s="52"/>
      <c r="D215" s="52"/>
    </row>
    <row r="216" s="36" customFormat="1" customHeight="1" spans="2:4">
      <c r="B216" s="52"/>
      <c r="C216" s="52"/>
      <c r="D216" s="52"/>
    </row>
    <row r="217" s="36" customFormat="1" customHeight="1" spans="2:4">
      <c r="B217" s="52"/>
      <c r="C217" s="52"/>
      <c r="D217" s="52"/>
    </row>
    <row r="218" s="36" customFormat="1" customHeight="1" spans="2:4">
      <c r="B218" s="52"/>
      <c r="C218" s="52"/>
      <c r="D218" s="52"/>
    </row>
    <row r="219" s="36" customFormat="1" customHeight="1" spans="2:4">
      <c r="B219" s="52"/>
      <c r="C219" s="52"/>
      <c r="D219" s="52"/>
    </row>
    <row r="220" s="36" customFormat="1" customHeight="1" spans="2:4">
      <c r="B220" s="52"/>
      <c r="C220" s="52"/>
      <c r="D220" s="52"/>
    </row>
    <row r="221" s="36" customFormat="1" customHeight="1" spans="2:4">
      <c r="B221" s="52"/>
      <c r="C221" s="52"/>
      <c r="D221" s="52"/>
    </row>
    <row r="222" s="36" customFormat="1" customHeight="1" spans="2:4">
      <c r="B222" s="52"/>
      <c r="C222" s="52"/>
      <c r="D222" s="52"/>
    </row>
    <row r="223" s="36" customFormat="1" customHeight="1" spans="2:4">
      <c r="B223" s="52"/>
      <c r="C223" s="52"/>
      <c r="D223" s="52"/>
    </row>
    <row r="224" s="36" customFormat="1" customHeight="1" spans="2:4">
      <c r="B224" s="52"/>
      <c r="C224" s="52"/>
      <c r="D224" s="52"/>
    </row>
    <row r="225" s="36" customFormat="1" customHeight="1" spans="2:4">
      <c r="B225" s="52"/>
      <c r="C225" s="52"/>
      <c r="D225" s="52"/>
    </row>
    <row r="226" s="36" customFormat="1" customHeight="1" spans="2:4">
      <c r="B226" s="52"/>
      <c r="C226" s="52"/>
      <c r="D226" s="52"/>
    </row>
    <row r="227" s="36" customFormat="1" customHeight="1" spans="2:4">
      <c r="B227" s="52"/>
      <c r="C227" s="52"/>
      <c r="D227" s="52"/>
    </row>
    <row r="228" s="36" customFormat="1" customHeight="1" spans="2:4">
      <c r="B228" s="52"/>
      <c r="C228" s="52"/>
      <c r="D228" s="52"/>
    </row>
    <row r="229" s="36" customFormat="1" customHeight="1" spans="2:4">
      <c r="B229" s="52"/>
      <c r="C229" s="52"/>
      <c r="D229" s="52"/>
    </row>
    <row r="230" s="36" customFormat="1" customHeight="1" spans="2:4">
      <c r="B230" s="52"/>
      <c r="C230" s="52"/>
      <c r="D230" s="52"/>
    </row>
    <row r="231" s="36" customFormat="1" customHeight="1" spans="2:4">
      <c r="B231" s="52"/>
      <c r="C231" s="52"/>
      <c r="D231" s="52"/>
    </row>
    <row r="232" s="36" customFormat="1" customHeight="1" spans="2:4">
      <c r="B232" s="52"/>
      <c r="C232" s="52"/>
      <c r="D232" s="52"/>
    </row>
    <row r="233" s="36" customFormat="1" customHeight="1" spans="2:4">
      <c r="B233" s="52"/>
      <c r="C233" s="52"/>
      <c r="D233" s="52"/>
    </row>
    <row r="234" s="36" customFormat="1" customHeight="1" spans="2:4">
      <c r="B234" s="52"/>
      <c r="C234" s="52"/>
      <c r="D234" s="52"/>
    </row>
    <row r="235" s="36" customFormat="1" customHeight="1" spans="2:4">
      <c r="B235" s="52"/>
      <c r="C235" s="52"/>
      <c r="D235" s="52"/>
    </row>
    <row r="236" s="36" customFormat="1" customHeight="1" spans="2:4">
      <c r="B236" s="52"/>
      <c r="C236" s="52"/>
      <c r="D236" s="52"/>
    </row>
    <row r="237" s="36" customFormat="1" customHeight="1" spans="2:4">
      <c r="B237" s="52"/>
      <c r="C237" s="52"/>
      <c r="D237" s="52"/>
    </row>
    <row r="238" s="36" customFormat="1" customHeight="1" spans="2:4">
      <c r="B238" s="52"/>
      <c r="C238" s="52"/>
      <c r="D238" s="52"/>
    </row>
    <row r="239" s="36" customFormat="1" customHeight="1" spans="2:4">
      <c r="B239" s="52"/>
      <c r="C239" s="52"/>
      <c r="D239" s="52"/>
    </row>
    <row r="240" s="36" customFormat="1" customHeight="1" spans="2:4">
      <c r="B240" s="52"/>
      <c r="C240" s="52"/>
      <c r="D240" s="52"/>
    </row>
    <row r="241" s="36" customFormat="1" customHeight="1" spans="2:4">
      <c r="B241" s="52"/>
      <c r="C241" s="52"/>
      <c r="D241" s="52"/>
    </row>
    <row r="242" s="36" customFormat="1" customHeight="1" spans="2:4">
      <c r="B242" s="52"/>
      <c r="C242" s="52"/>
      <c r="D242" s="52"/>
    </row>
    <row r="243" s="36" customFormat="1" customHeight="1" spans="2:4">
      <c r="B243" s="52"/>
      <c r="C243" s="52"/>
      <c r="D243" s="52"/>
    </row>
    <row r="244" s="36" customFormat="1" customHeight="1" spans="2:4">
      <c r="B244" s="52"/>
      <c r="C244" s="52"/>
      <c r="D244" s="52"/>
    </row>
    <row r="245" s="36" customFormat="1" customHeight="1" spans="2:4">
      <c r="B245" s="52"/>
      <c r="C245" s="52"/>
      <c r="D245" s="52"/>
    </row>
    <row r="246" s="36" customFormat="1" customHeight="1" spans="2:4">
      <c r="B246" s="52"/>
      <c r="C246" s="52"/>
      <c r="D246" s="52"/>
    </row>
    <row r="247" s="36" customFormat="1" customHeight="1" spans="2:4">
      <c r="B247" s="52"/>
      <c r="C247" s="52"/>
      <c r="D247" s="52"/>
    </row>
    <row r="248" s="36" customFormat="1" customHeight="1" spans="2:4">
      <c r="B248" s="52"/>
      <c r="C248" s="52"/>
      <c r="D248" s="52"/>
    </row>
    <row r="249" s="36" customFormat="1" customHeight="1" spans="2:4">
      <c r="B249" s="52"/>
      <c r="C249" s="52"/>
      <c r="D249" s="52"/>
    </row>
    <row r="250" s="36" customFormat="1" customHeight="1" spans="2:4">
      <c r="B250" s="52"/>
      <c r="C250" s="52"/>
      <c r="D250" s="52"/>
    </row>
    <row r="251" s="36" customFormat="1" customHeight="1" spans="2:4">
      <c r="B251" s="52"/>
      <c r="C251" s="52"/>
      <c r="D251" s="52"/>
    </row>
    <row r="252" s="36" customFormat="1" customHeight="1" spans="2:4">
      <c r="B252" s="52"/>
      <c r="C252" s="52"/>
      <c r="D252" s="52"/>
    </row>
    <row r="253" s="36" customFormat="1" customHeight="1" spans="2:4">
      <c r="B253" s="52"/>
      <c r="C253" s="52"/>
      <c r="D253" s="52"/>
    </row>
    <row r="254" s="36" customFormat="1" customHeight="1" spans="2:4">
      <c r="B254" s="52"/>
      <c r="C254" s="52"/>
      <c r="D254" s="52"/>
    </row>
    <row r="255" s="36" customFormat="1" customHeight="1" spans="2:4">
      <c r="B255" s="52"/>
      <c r="C255" s="52"/>
      <c r="D255" s="52"/>
    </row>
    <row r="256" s="36" customFormat="1" customHeight="1" spans="2:4">
      <c r="B256" s="52"/>
      <c r="C256" s="52"/>
      <c r="D256" s="52"/>
    </row>
    <row r="257" s="36" customFormat="1" customHeight="1" spans="2:4">
      <c r="B257" s="52"/>
      <c r="C257" s="52"/>
      <c r="D257" s="52"/>
    </row>
    <row r="258" s="36" customFormat="1" customHeight="1" spans="2:4">
      <c r="B258" s="52"/>
      <c r="C258" s="52"/>
      <c r="D258" s="52"/>
    </row>
    <row r="259" s="36" customFormat="1" customHeight="1" spans="2:4">
      <c r="B259" s="52"/>
      <c r="C259" s="52"/>
      <c r="D259" s="52"/>
    </row>
    <row r="260" s="36" customFormat="1" customHeight="1" spans="2:4">
      <c r="B260" s="52"/>
      <c r="C260" s="52"/>
      <c r="D260" s="52"/>
    </row>
    <row r="261" s="36" customFormat="1" customHeight="1" spans="2:4">
      <c r="B261" s="52"/>
      <c r="C261" s="52"/>
      <c r="D261" s="52"/>
    </row>
    <row r="262" s="36" customFormat="1" customHeight="1" spans="2:4">
      <c r="B262" s="52"/>
      <c r="C262" s="52"/>
      <c r="D262" s="52"/>
    </row>
    <row r="263" s="36" customFormat="1" customHeight="1" spans="2:4">
      <c r="B263" s="52"/>
      <c r="C263" s="52"/>
      <c r="D263" s="52"/>
    </row>
    <row r="264" s="36" customFormat="1" customHeight="1" spans="2:4">
      <c r="B264" s="52"/>
      <c r="C264" s="52"/>
      <c r="D264" s="52"/>
    </row>
    <row r="265" s="36" customFormat="1" customHeight="1" spans="2:4">
      <c r="B265" s="52"/>
      <c r="C265" s="52"/>
      <c r="D265" s="52"/>
    </row>
    <row r="266" s="36" customFormat="1" customHeight="1" spans="2:4">
      <c r="B266" s="52"/>
      <c r="C266" s="52"/>
      <c r="D266" s="52"/>
    </row>
    <row r="267" s="36" customFormat="1" customHeight="1" spans="2:4">
      <c r="B267" s="52"/>
      <c r="C267" s="52"/>
      <c r="D267" s="52"/>
    </row>
    <row r="268" s="36" customFormat="1" customHeight="1" spans="2:4">
      <c r="B268" s="52"/>
      <c r="C268" s="52"/>
      <c r="D268" s="52"/>
    </row>
    <row r="269" s="36" customFormat="1" customHeight="1" spans="2:4">
      <c r="B269" s="52"/>
      <c r="C269" s="52"/>
      <c r="D269" s="52"/>
    </row>
    <row r="270" s="36" customFormat="1" customHeight="1" spans="2:4">
      <c r="B270" s="52"/>
      <c r="C270" s="52"/>
      <c r="D270" s="52"/>
    </row>
    <row r="271" s="36" customFormat="1" customHeight="1" spans="2:4">
      <c r="B271" s="52"/>
      <c r="C271" s="52"/>
      <c r="D271" s="52"/>
    </row>
    <row r="272" s="36" customFormat="1" customHeight="1" spans="2:4">
      <c r="B272" s="52"/>
      <c r="C272" s="52"/>
      <c r="D272" s="52"/>
    </row>
  </sheetData>
  <mergeCells count="1">
    <mergeCell ref="A2:D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7"/>
  <sheetViews>
    <sheetView showZeros="0" topLeftCell="A4" workbookViewId="0">
      <selection activeCell="P57" sqref="P57"/>
    </sheetView>
  </sheetViews>
  <sheetFormatPr defaultColWidth="9.83809523809524" defaultRowHeight="14.25"/>
  <cols>
    <col min="1" max="1" width="39" style="5" customWidth="1"/>
    <col min="2" max="2" width="11.1428571428571" style="5" customWidth="1"/>
    <col min="3" max="3" width="13" style="5" customWidth="1"/>
    <col min="4" max="4" width="52.5714285714286" style="5" customWidth="1"/>
    <col min="5" max="6" width="11.2857142857143" style="5" customWidth="1"/>
    <col min="7" max="8" width="9.94285714285714" style="5" hidden="1" customWidth="1"/>
    <col min="9" max="9" width="6.97142857142857" style="5" hidden="1" customWidth="1"/>
    <col min="10" max="10" width="6.4" style="5" hidden="1" customWidth="1"/>
    <col min="11" max="11" width="9.94285714285714" style="5" hidden="1" customWidth="1"/>
    <col min="12" max="234" width="9.94285714285714" style="5"/>
    <col min="235" max="235" width="47.6571428571429" style="5" customWidth="1"/>
    <col min="236" max="236" width="13.3714285714286" style="5" customWidth="1"/>
    <col min="237" max="237" width="11.6571428571429" style="5" customWidth="1"/>
    <col min="238" max="238" width="15.6571428571429" style="5" customWidth="1"/>
    <col min="239" max="239" width="56.8" style="5" customWidth="1"/>
    <col min="240" max="240" width="14.5142857142857" style="5" customWidth="1"/>
    <col min="241" max="241" width="12.2285714285714" style="5" customWidth="1"/>
    <col min="242" max="242" width="15.3142857142857" style="5" customWidth="1"/>
    <col min="243" max="16382" width="9.94285714285714" style="5"/>
    <col min="16383" max="16383" width="9.94285714285714" style="6"/>
    <col min="16384" max="16384" width="9.83809523809524" style="6"/>
  </cols>
  <sheetData>
    <row r="1" s="1" customFormat="1" ht="19.5" customHeight="1" spans="1:6">
      <c r="A1" s="7" t="s">
        <v>399</v>
      </c>
      <c r="B1" s="7"/>
      <c r="C1" s="7"/>
      <c r="D1" s="7"/>
      <c r="E1" s="7"/>
      <c r="F1" s="7"/>
    </row>
    <row r="2" s="1" customFormat="1" ht="18" customHeight="1" spans="1:6">
      <c r="A2" s="8"/>
      <c r="B2" s="8"/>
      <c r="C2" s="9">
        <v>45261</v>
      </c>
      <c r="D2" s="10"/>
      <c r="E2" s="11" t="s">
        <v>208</v>
      </c>
      <c r="F2" s="11"/>
    </row>
    <row r="3" s="2" customFormat="1" ht="19.95" customHeight="1" spans="1:6">
      <c r="A3" s="12" t="s">
        <v>400</v>
      </c>
      <c r="B3" s="12"/>
      <c r="C3" s="12"/>
      <c r="D3" s="12" t="s">
        <v>401</v>
      </c>
      <c r="E3" s="12"/>
      <c r="F3" s="12"/>
    </row>
    <row r="4" s="3" customFormat="1" ht="57" customHeight="1" spans="1:10">
      <c r="A4" s="13" t="s">
        <v>243</v>
      </c>
      <c r="B4" s="13" t="s">
        <v>210</v>
      </c>
      <c r="C4" s="13" t="s">
        <v>212</v>
      </c>
      <c r="D4" s="14" t="s">
        <v>402</v>
      </c>
      <c r="E4" s="13" t="s">
        <v>210</v>
      </c>
      <c r="F4" s="13" t="s">
        <v>212</v>
      </c>
      <c r="H4" s="3" t="s">
        <v>403</v>
      </c>
      <c r="J4" s="3" t="s">
        <v>404</v>
      </c>
    </row>
    <row r="5" s="2" customFormat="1" ht="20.1" customHeight="1" spans="1:11">
      <c r="A5" s="15" t="s">
        <v>405</v>
      </c>
      <c r="B5" s="16" t="s">
        <v>406</v>
      </c>
      <c r="C5" s="16" t="s">
        <v>406</v>
      </c>
      <c r="D5" s="15" t="s">
        <v>407</v>
      </c>
      <c r="E5" s="17">
        <f>SUM(E6:E7)</f>
        <v>19</v>
      </c>
      <c r="F5" s="17">
        <f>SUM(F6:F7)</f>
        <v>21</v>
      </c>
      <c r="J5" s="2" t="s">
        <v>408</v>
      </c>
      <c r="K5" s="2" t="s">
        <v>408</v>
      </c>
    </row>
    <row r="6" s="2" customFormat="1" ht="19.2" customHeight="1" spans="1:6">
      <c r="A6" s="15" t="s">
        <v>409</v>
      </c>
      <c r="B6" s="16" t="s">
        <v>406</v>
      </c>
      <c r="C6" s="16" t="s">
        <v>406</v>
      </c>
      <c r="D6" s="18" t="s">
        <v>410</v>
      </c>
      <c r="E6" s="16">
        <v>19</v>
      </c>
      <c r="F6" s="16">
        <v>21</v>
      </c>
    </row>
    <row r="7" s="2" customFormat="1" ht="20.1" customHeight="1" spans="1:6">
      <c r="A7" s="15" t="s">
        <v>411</v>
      </c>
      <c r="B7" s="16"/>
      <c r="C7" s="16"/>
      <c r="D7" s="18" t="s">
        <v>412</v>
      </c>
      <c r="E7" s="16"/>
      <c r="F7" s="16"/>
    </row>
    <row r="8" s="2" customFormat="1" ht="27" customHeight="1" spans="1:6">
      <c r="A8" s="15" t="s">
        <v>413</v>
      </c>
      <c r="B8" s="16"/>
      <c r="C8" s="16"/>
      <c r="D8" s="18" t="s">
        <v>414</v>
      </c>
      <c r="E8" s="16" t="s">
        <v>406</v>
      </c>
      <c r="F8" s="16" t="s">
        <v>406</v>
      </c>
    </row>
    <row r="9" s="2" customFormat="1" ht="20.1" customHeight="1" spans="1:10">
      <c r="A9" s="15" t="s">
        <v>415</v>
      </c>
      <c r="B9" s="16"/>
      <c r="C9" s="16"/>
      <c r="D9" s="15" t="s">
        <v>416</v>
      </c>
      <c r="E9" s="16">
        <f>SUM(E10:E12)</f>
        <v>4500</v>
      </c>
      <c r="F9" s="16">
        <f>SUM(F10:F12)</f>
        <v>10333</v>
      </c>
      <c r="J9" s="2" t="s">
        <v>408</v>
      </c>
    </row>
    <row r="10" s="2" customFormat="1" ht="20.1" customHeight="1" spans="1:6">
      <c r="A10" s="15" t="s">
        <v>417</v>
      </c>
      <c r="B10" s="16">
        <v>225000</v>
      </c>
      <c r="C10" s="16">
        <v>445658</v>
      </c>
      <c r="D10" s="18" t="s">
        <v>418</v>
      </c>
      <c r="E10" s="16">
        <v>4500</v>
      </c>
      <c r="F10" s="16">
        <v>10333</v>
      </c>
    </row>
    <row r="11" s="2" customFormat="1" ht="20.1" customHeight="1" spans="1:6">
      <c r="A11" s="15" t="s">
        <v>419</v>
      </c>
      <c r="B11" s="16" t="s">
        <v>406</v>
      </c>
      <c r="C11" s="16" t="s">
        <v>406</v>
      </c>
      <c r="D11" s="18" t="s">
        <v>420</v>
      </c>
      <c r="E11" s="16"/>
      <c r="F11" s="16"/>
    </row>
    <row r="12" s="2" customFormat="1" ht="21" customHeight="1" spans="1:6">
      <c r="A12" s="15" t="s">
        <v>421</v>
      </c>
      <c r="B12" s="16">
        <v>950</v>
      </c>
      <c r="C12" s="16">
        <v>968</v>
      </c>
      <c r="D12" s="18" t="s">
        <v>422</v>
      </c>
      <c r="E12" s="16"/>
      <c r="F12" s="16"/>
    </row>
    <row r="13" s="2" customFormat="1" ht="20.1" customHeight="1" spans="1:11">
      <c r="A13" s="15" t="s">
        <v>423</v>
      </c>
      <c r="B13" s="16">
        <v>12000</v>
      </c>
      <c r="C13" s="16">
        <v>23019</v>
      </c>
      <c r="D13" s="15" t="s">
        <v>424</v>
      </c>
      <c r="E13" s="16">
        <v>0</v>
      </c>
      <c r="F13" s="16">
        <v>0</v>
      </c>
      <c r="J13" s="2" t="s">
        <v>408</v>
      </c>
      <c r="K13" s="2" t="s">
        <v>408</v>
      </c>
    </row>
    <row r="14" s="2" customFormat="1" ht="20.1" customHeight="1" spans="1:6">
      <c r="A14" s="15" t="s">
        <v>425</v>
      </c>
      <c r="B14" s="16" t="s">
        <v>406</v>
      </c>
      <c r="C14" s="16" t="s">
        <v>406</v>
      </c>
      <c r="D14" s="15" t="s">
        <v>426</v>
      </c>
      <c r="E14" s="16" t="s">
        <v>406</v>
      </c>
      <c r="F14" s="16" t="s">
        <v>406</v>
      </c>
    </row>
    <row r="15" s="2" customFormat="1" ht="20.1" customHeight="1" spans="1:6">
      <c r="A15" s="15" t="s">
        <v>427</v>
      </c>
      <c r="B15" s="16" t="s">
        <v>406</v>
      </c>
      <c r="C15" s="16" t="s">
        <v>406</v>
      </c>
      <c r="D15" s="15" t="s">
        <v>428</v>
      </c>
      <c r="E15" s="16" t="s">
        <v>406</v>
      </c>
      <c r="F15" s="16" t="s">
        <v>406</v>
      </c>
    </row>
    <row r="16" s="2" customFormat="1" ht="20.1" customHeight="1" spans="1:11">
      <c r="A16" s="15" t="s">
        <v>429</v>
      </c>
      <c r="B16" s="16"/>
      <c r="C16" s="16"/>
      <c r="D16" s="15" t="s">
        <v>430</v>
      </c>
      <c r="E16" s="19">
        <f>SUM(E17:E26)</f>
        <v>266000</v>
      </c>
      <c r="F16" s="19">
        <f>SUM(F17:F26)</f>
        <v>482901</v>
      </c>
      <c r="J16" s="2" t="s">
        <v>408</v>
      </c>
      <c r="K16" s="2" t="s">
        <v>408</v>
      </c>
    </row>
    <row r="17" s="2" customFormat="1" ht="20.1" customHeight="1" spans="1:6">
      <c r="A17" s="15" t="s">
        <v>431</v>
      </c>
      <c r="B17" s="16">
        <v>1300</v>
      </c>
      <c r="C17" s="16">
        <v>615</v>
      </c>
      <c r="D17" s="15" t="s">
        <v>432</v>
      </c>
      <c r="E17" s="16">
        <v>256000</v>
      </c>
      <c r="F17" s="16">
        <v>439764</v>
      </c>
    </row>
    <row r="18" s="2" customFormat="1" ht="29" customHeight="1" spans="1:6">
      <c r="A18" s="15" t="s">
        <v>433</v>
      </c>
      <c r="B18" s="16"/>
      <c r="C18" s="16"/>
      <c r="D18" s="15" t="s">
        <v>434</v>
      </c>
      <c r="E18" s="16"/>
      <c r="F18" s="16"/>
    </row>
    <row r="19" s="2" customFormat="1" ht="18" customHeight="1" spans="1:6">
      <c r="A19" s="15" t="s">
        <v>435</v>
      </c>
      <c r="B19" s="16"/>
      <c r="C19" s="16"/>
      <c r="D19" s="15" t="s">
        <v>436</v>
      </c>
      <c r="E19" s="16"/>
      <c r="F19" s="16"/>
    </row>
    <row r="20" s="2" customFormat="1" ht="20.1" customHeight="1" spans="1:6">
      <c r="A20" s="15" t="s">
        <v>437</v>
      </c>
      <c r="B20" s="16"/>
      <c r="C20" s="16">
        <v>12131</v>
      </c>
      <c r="D20" s="15" t="s">
        <v>438</v>
      </c>
      <c r="E20" s="16">
        <v>9230</v>
      </c>
      <c r="F20" s="16">
        <v>5400</v>
      </c>
    </row>
    <row r="21" s="2" customFormat="1" ht="20.1" customHeight="1" spans="1:6">
      <c r="A21" s="20"/>
      <c r="B21" s="20"/>
      <c r="C21" s="20"/>
      <c r="D21" s="15" t="s">
        <v>439</v>
      </c>
      <c r="E21" s="16">
        <v>770</v>
      </c>
      <c r="F21" s="16">
        <v>1737</v>
      </c>
    </row>
    <row r="22" s="2" customFormat="1" ht="20.1" customHeight="1" spans="1:6">
      <c r="A22" s="15"/>
      <c r="B22" s="16"/>
      <c r="C22" s="16"/>
      <c r="D22" s="15" t="s">
        <v>440</v>
      </c>
      <c r="E22" s="16"/>
      <c r="F22" s="16"/>
    </row>
    <row r="23" s="2" customFormat="1" ht="20.1" customHeight="1" spans="1:6">
      <c r="A23" s="15"/>
      <c r="B23" s="16"/>
      <c r="C23" s="16"/>
      <c r="D23" s="15" t="s">
        <v>441</v>
      </c>
      <c r="E23" s="16"/>
      <c r="F23" s="16">
        <v>36000</v>
      </c>
    </row>
    <row r="24" s="2" customFormat="1" ht="19.2" customHeight="1" spans="1:6">
      <c r="A24" s="21"/>
      <c r="B24" s="16"/>
      <c r="C24" s="16"/>
      <c r="D24" s="15" t="s">
        <v>442</v>
      </c>
      <c r="E24" s="16"/>
      <c r="F24" s="16"/>
    </row>
    <row r="25" s="2" customFormat="1" ht="20.1" customHeight="1" spans="1:6">
      <c r="A25" s="21"/>
      <c r="B25" s="16"/>
      <c r="C25" s="16"/>
      <c r="D25" s="15" t="s">
        <v>443</v>
      </c>
      <c r="E25" s="16"/>
      <c r="F25" s="16"/>
    </row>
    <row r="26" s="2" customFormat="1" ht="27" customHeight="1" spans="1:6">
      <c r="A26" s="18"/>
      <c r="B26" s="16"/>
      <c r="C26" s="16"/>
      <c r="D26" s="15" t="s">
        <v>444</v>
      </c>
      <c r="E26" s="16"/>
      <c r="F26" s="16"/>
    </row>
    <row r="27" s="2" customFormat="1" ht="20.1" customHeight="1" spans="1:11">
      <c r="A27" s="18"/>
      <c r="B27" s="16"/>
      <c r="C27" s="16"/>
      <c r="D27" s="15" t="s">
        <v>445</v>
      </c>
      <c r="E27" s="16">
        <v>0</v>
      </c>
      <c r="F27" s="16">
        <v>0</v>
      </c>
      <c r="J27" s="2" t="s">
        <v>408</v>
      </c>
      <c r="K27" s="2" t="s">
        <v>408</v>
      </c>
    </row>
    <row r="28" s="2" customFormat="1" ht="20.1" customHeight="1" spans="1:6">
      <c r="A28" s="18"/>
      <c r="B28" s="16"/>
      <c r="C28" s="16"/>
      <c r="D28" s="15" t="s">
        <v>446</v>
      </c>
      <c r="E28" s="16" t="s">
        <v>406</v>
      </c>
      <c r="F28" s="16" t="s">
        <v>406</v>
      </c>
    </row>
    <row r="29" s="2" customFormat="1" ht="18" customHeight="1" spans="1:6">
      <c r="A29" s="18"/>
      <c r="B29" s="16"/>
      <c r="C29" s="16"/>
      <c r="D29" s="22" t="s">
        <v>447</v>
      </c>
      <c r="E29" s="16" t="s">
        <v>406</v>
      </c>
      <c r="F29" s="16" t="s">
        <v>406</v>
      </c>
    </row>
    <row r="30" s="2" customFormat="1" ht="19.2" customHeight="1" spans="1:6">
      <c r="A30" s="18"/>
      <c r="B30" s="16"/>
      <c r="C30" s="16"/>
      <c r="D30" s="22" t="s">
        <v>448</v>
      </c>
      <c r="E30" s="16"/>
      <c r="F30" s="16"/>
    </row>
    <row r="31" s="2" customFormat="1" ht="20.1" customHeight="1" spans="1:11">
      <c r="A31" s="18"/>
      <c r="B31" s="16"/>
      <c r="C31" s="16"/>
      <c r="D31" s="18" t="s">
        <v>449</v>
      </c>
      <c r="E31" s="16">
        <v>0</v>
      </c>
      <c r="F31" s="16">
        <v>0</v>
      </c>
      <c r="J31" s="2" t="s">
        <v>408</v>
      </c>
      <c r="K31" s="2" t="s">
        <v>408</v>
      </c>
    </row>
    <row r="32" s="2" customFormat="1" ht="20.1" customHeight="1" spans="1:6">
      <c r="A32" s="18"/>
      <c r="B32" s="16"/>
      <c r="C32" s="16"/>
      <c r="D32" s="22" t="s">
        <v>450</v>
      </c>
      <c r="E32" s="16" t="s">
        <v>406</v>
      </c>
      <c r="F32" s="16" t="s">
        <v>406</v>
      </c>
    </row>
    <row r="33" s="2" customFormat="1" ht="20.1" customHeight="1" spans="1:6">
      <c r="A33" s="18"/>
      <c r="B33" s="16"/>
      <c r="C33" s="16"/>
      <c r="D33" s="22" t="s">
        <v>451</v>
      </c>
      <c r="E33" s="16"/>
      <c r="F33" s="16"/>
    </row>
    <row r="34" s="2" customFormat="1" ht="20.1" customHeight="1" spans="1:6">
      <c r="A34" s="18"/>
      <c r="B34" s="16"/>
      <c r="C34" s="16"/>
      <c r="D34" s="22" t="s">
        <v>452</v>
      </c>
      <c r="E34" s="16" t="s">
        <v>406</v>
      </c>
      <c r="F34" s="16" t="s">
        <v>406</v>
      </c>
    </row>
    <row r="35" s="4" customFormat="1" ht="20.1" customHeight="1" spans="1:6">
      <c r="A35" s="18"/>
      <c r="B35" s="16"/>
      <c r="C35" s="16"/>
      <c r="D35" s="22" t="s">
        <v>453</v>
      </c>
      <c r="E35" s="16" t="s">
        <v>406</v>
      </c>
      <c r="F35" s="16" t="s">
        <v>406</v>
      </c>
    </row>
    <row r="36" s="2" customFormat="1" ht="20.1" customHeight="1" spans="1:6">
      <c r="A36" s="18"/>
      <c r="B36" s="16"/>
      <c r="C36" s="16"/>
      <c r="D36" s="22" t="s">
        <v>454</v>
      </c>
      <c r="E36" s="16"/>
      <c r="F36" s="16"/>
    </row>
    <row r="37" s="2" customFormat="1" ht="27.6" customHeight="1" spans="1:6">
      <c r="A37" s="15"/>
      <c r="B37" s="16"/>
      <c r="C37" s="16"/>
      <c r="D37" s="22" t="s">
        <v>455</v>
      </c>
      <c r="E37" s="16" t="s">
        <v>406</v>
      </c>
      <c r="F37" s="16" t="s">
        <v>406</v>
      </c>
    </row>
    <row r="38" s="2" customFormat="1" ht="17" customHeight="1" spans="1:6">
      <c r="A38" s="15"/>
      <c r="B38" s="16"/>
      <c r="C38" s="16"/>
      <c r="D38" s="22" t="s">
        <v>456</v>
      </c>
      <c r="E38" s="16"/>
      <c r="F38" s="16"/>
    </row>
    <row r="39" s="2" customFormat="1" ht="19" customHeight="1" spans="1:6">
      <c r="A39" s="15"/>
      <c r="B39" s="16"/>
      <c r="C39" s="16"/>
      <c r="D39" s="22" t="s">
        <v>457</v>
      </c>
      <c r="E39" s="16"/>
      <c r="F39" s="16"/>
    </row>
    <row r="40" s="2" customFormat="1" ht="20.1" customHeight="1" spans="1:11">
      <c r="A40" s="15"/>
      <c r="B40" s="16"/>
      <c r="C40" s="16"/>
      <c r="D40" s="18" t="s">
        <v>458</v>
      </c>
      <c r="E40" s="16">
        <v>0</v>
      </c>
      <c r="F40" s="16">
        <v>0</v>
      </c>
      <c r="J40" s="2" t="s">
        <v>408</v>
      </c>
      <c r="K40" s="2" t="s">
        <v>408</v>
      </c>
    </row>
    <row r="41" s="2" customFormat="1" ht="20.1" customHeight="1" spans="1:6">
      <c r="A41" s="15"/>
      <c r="B41" s="16"/>
      <c r="C41" s="16"/>
      <c r="D41" s="22" t="s">
        <v>459</v>
      </c>
      <c r="E41" s="16"/>
      <c r="F41" s="16"/>
    </row>
    <row r="42" s="2" customFormat="1" ht="20.1" customHeight="1" spans="1:11">
      <c r="A42" s="15"/>
      <c r="B42" s="16"/>
      <c r="C42" s="16"/>
      <c r="D42" s="18" t="s">
        <v>460</v>
      </c>
      <c r="E42" s="16">
        <f>SUM(E43:E46)</f>
        <v>2000</v>
      </c>
      <c r="F42" s="16">
        <f>SUM(F43:F46)</f>
        <v>118949</v>
      </c>
      <c r="J42" s="2" t="s">
        <v>408</v>
      </c>
      <c r="K42" s="2" t="s">
        <v>408</v>
      </c>
    </row>
    <row r="43" s="2" customFormat="1" ht="20.1" customHeight="1" spans="1:6">
      <c r="A43" s="15"/>
      <c r="B43" s="16"/>
      <c r="C43" s="16"/>
      <c r="D43" s="22" t="s">
        <v>461</v>
      </c>
      <c r="E43" s="16"/>
      <c r="F43" s="16">
        <v>116000</v>
      </c>
    </row>
    <row r="44" s="2" customFormat="1" ht="20.1" customHeight="1" spans="1:6">
      <c r="A44" s="15"/>
      <c r="B44" s="16"/>
      <c r="C44" s="16"/>
      <c r="D44" s="22" t="s">
        <v>462</v>
      </c>
      <c r="E44" s="16"/>
      <c r="F44" s="16"/>
    </row>
    <row r="45" s="2" customFormat="1" ht="20.1" customHeight="1" spans="1:6">
      <c r="A45" s="15"/>
      <c r="B45" s="16"/>
      <c r="C45" s="16"/>
      <c r="D45" s="22" t="s">
        <v>463</v>
      </c>
      <c r="E45" s="16"/>
      <c r="F45" s="16"/>
    </row>
    <row r="46" s="2" customFormat="1" ht="20.1" customHeight="1" spans="1:6">
      <c r="A46" s="15"/>
      <c r="B46" s="16"/>
      <c r="C46" s="16"/>
      <c r="D46" s="22" t="s">
        <v>464</v>
      </c>
      <c r="E46" s="16">
        <v>2000</v>
      </c>
      <c r="F46" s="16">
        <v>2949</v>
      </c>
    </row>
    <row r="47" s="2" customFormat="1" ht="20.1" customHeight="1" spans="1:6">
      <c r="A47" s="15"/>
      <c r="B47" s="16"/>
      <c r="C47" s="16"/>
      <c r="D47" s="18" t="s">
        <v>465</v>
      </c>
      <c r="E47" s="16">
        <v>30165</v>
      </c>
      <c r="F47" s="16">
        <v>30927</v>
      </c>
    </row>
    <row r="48" s="2" customFormat="1" ht="20.1" customHeight="1" spans="1:6">
      <c r="A48" s="23"/>
      <c r="B48" s="16"/>
      <c r="C48" s="16"/>
      <c r="D48" s="18" t="s">
        <v>466</v>
      </c>
      <c r="E48" s="16"/>
      <c r="F48" s="16"/>
    </row>
    <row r="49" s="2" customFormat="1" ht="20.1" customHeight="1" spans="1:6">
      <c r="A49" s="23"/>
      <c r="B49" s="16"/>
      <c r="C49" s="16"/>
      <c r="D49" s="18" t="s">
        <v>467</v>
      </c>
      <c r="E49" s="16"/>
      <c r="F49" s="16"/>
    </row>
    <row r="50" s="2" customFormat="1" ht="20.1" customHeight="1" spans="1:11">
      <c r="A50" s="23" t="s">
        <v>468</v>
      </c>
      <c r="B50" s="24">
        <f>SUM(B7:B10,B12:B13,B16:B20)</f>
        <v>239250</v>
      </c>
      <c r="C50" s="24">
        <f>SUM(C7:C10,C12:C13,C16:C20)</f>
        <v>482391</v>
      </c>
      <c r="D50" s="23" t="s">
        <v>469</v>
      </c>
      <c r="E50" s="25">
        <f>SUM(E5,E9,E13,E16,E27,E31,E40,E42,E47,E48,E49)</f>
        <v>302684</v>
      </c>
      <c r="F50" s="25">
        <f>SUM(F5,F9,F13,F16,F27,F31,F40,F42,F47,F48,F49)</f>
        <v>643131</v>
      </c>
      <c r="H50" s="4" t="s">
        <v>408</v>
      </c>
      <c r="I50" s="4" t="s">
        <v>408</v>
      </c>
      <c r="J50" s="4" t="s">
        <v>408</v>
      </c>
      <c r="K50" s="4" t="s">
        <v>408</v>
      </c>
    </row>
    <row r="51" s="2" customFormat="1" ht="20.1" customHeight="1" spans="1:11">
      <c r="A51" s="26" t="s">
        <v>246</v>
      </c>
      <c r="B51" s="24">
        <f>SUM(B52,B55,B56,B58,B61)</f>
        <v>230194</v>
      </c>
      <c r="C51" s="24">
        <f>SUM(C52,C55,C56,C58,C61)</f>
        <v>404329</v>
      </c>
      <c r="D51" s="26" t="s">
        <v>247</v>
      </c>
      <c r="E51" s="24">
        <f>SUM(E52,E55,E56,E57,E60)</f>
        <v>166760</v>
      </c>
      <c r="F51" s="24">
        <f>SUM(F52,F55,F56,F57,F60)</f>
        <v>243589</v>
      </c>
      <c r="H51" s="4" t="s">
        <v>408</v>
      </c>
      <c r="I51" s="4" t="s">
        <v>408</v>
      </c>
      <c r="J51" s="4" t="s">
        <v>408</v>
      </c>
      <c r="K51" s="4" t="s">
        <v>408</v>
      </c>
    </row>
    <row r="52" s="2" customFormat="1" ht="20.1" customHeight="1" spans="1:9">
      <c r="A52" s="21" t="s">
        <v>470</v>
      </c>
      <c r="B52" s="16">
        <f>SUM(B53)</f>
        <v>24553</v>
      </c>
      <c r="C52" s="16">
        <f>SUM(C53)</f>
        <v>23633</v>
      </c>
      <c r="D52" s="21" t="s">
        <v>471</v>
      </c>
      <c r="E52" s="16">
        <f>SUM(E53:E54)</f>
        <v>100</v>
      </c>
      <c r="F52" s="16">
        <f>SUM(F53:F54)</f>
        <v>214</v>
      </c>
      <c r="H52" s="4" t="s">
        <v>408</v>
      </c>
      <c r="I52" s="4" t="s">
        <v>408</v>
      </c>
    </row>
    <row r="53" s="4" customFormat="1" ht="20.1" customHeight="1" spans="1:11">
      <c r="A53" s="21" t="s">
        <v>472</v>
      </c>
      <c r="B53" s="16">
        <v>24553</v>
      </c>
      <c r="C53" s="16">
        <v>23633</v>
      </c>
      <c r="D53" s="21" t="s">
        <v>473</v>
      </c>
      <c r="E53" s="16"/>
      <c r="F53" s="16"/>
      <c r="H53" s="2"/>
      <c r="I53" s="2"/>
      <c r="J53" s="2" t="s">
        <v>408</v>
      </c>
      <c r="K53" s="2" t="s">
        <v>408</v>
      </c>
    </row>
    <row r="54" s="4" customFormat="1" ht="20.1" customHeight="1" spans="1:9">
      <c r="A54" s="21" t="s">
        <v>474</v>
      </c>
      <c r="B54" s="16" t="s">
        <v>406</v>
      </c>
      <c r="C54" s="16" t="s">
        <v>406</v>
      </c>
      <c r="D54" s="21" t="s">
        <v>475</v>
      </c>
      <c r="E54" s="16">
        <v>100</v>
      </c>
      <c r="F54" s="16">
        <v>214</v>
      </c>
      <c r="H54" s="27"/>
      <c r="I54" s="27"/>
    </row>
    <row r="55" s="2" customFormat="1" ht="20.1" customHeight="1" spans="1:6">
      <c r="A55" s="21" t="s">
        <v>342</v>
      </c>
      <c r="B55" s="16">
        <v>89481</v>
      </c>
      <c r="C55" s="16">
        <v>89481</v>
      </c>
      <c r="D55" s="21" t="s">
        <v>476</v>
      </c>
      <c r="E55" s="16"/>
      <c r="F55" s="16">
        <v>10713</v>
      </c>
    </row>
    <row r="56" s="2" customFormat="1" ht="20.1" customHeight="1" spans="1:6">
      <c r="A56" s="21" t="s">
        <v>344</v>
      </c>
      <c r="B56" s="16"/>
      <c r="C56" s="16">
        <v>23215</v>
      </c>
      <c r="D56" s="21" t="s">
        <v>477</v>
      </c>
      <c r="E56" s="16">
        <v>50500</v>
      </c>
      <c r="F56" s="16">
        <v>116502</v>
      </c>
    </row>
    <row r="57" s="2" customFormat="1" ht="20.1" customHeight="1" spans="1:6">
      <c r="A57" s="21" t="s">
        <v>478</v>
      </c>
      <c r="B57" s="16"/>
      <c r="C57" s="16"/>
      <c r="D57" s="28" t="s">
        <v>479</v>
      </c>
      <c r="E57" s="16">
        <f>SUM(E58:E59)</f>
        <v>116160</v>
      </c>
      <c r="F57" s="16">
        <f>SUM(F58:F59)</f>
        <v>116160</v>
      </c>
    </row>
    <row r="58" s="2" customFormat="1" ht="27" customHeight="1" spans="1:9">
      <c r="A58" s="28" t="s">
        <v>480</v>
      </c>
      <c r="B58" s="16">
        <f>SUM(B59:B60)</f>
        <v>0</v>
      </c>
      <c r="C58" s="16">
        <f>SUM(C59:C60)</f>
        <v>152000</v>
      </c>
      <c r="D58" s="29" t="s">
        <v>481</v>
      </c>
      <c r="E58" s="16">
        <v>0</v>
      </c>
      <c r="F58" s="16">
        <v>160</v>
      </c>
      <c r="H58" s="2" t="s">
        <v>482</v>
      </c>
      <c r="I58" s="2" t="s">
        <v>408</v>
      </c>
    </row>
    <row r="59" s="2" customFormat="1" ht="20.1" customHeight="1" spans="1:11">
      <c r="A59" s="29" t="s">
        <v>483</v>
      </c>
      <c r="B59" s="16"/>
      <c r="C59" s="16">
        <v>152000</v>
      </c>
      <c r="D59" s="29" t="s">
        <v>484</v>
      </c>
      <c r="E59" s="16">
        <v>116160</v>
      </c>
      <c r="F59" s="16">
        <v>116000</v>
      </c>
      <c r="H59" s="4" t="s">
        <v>408</v>
      </c>
      <c r="I59" s="4" t="s">
        <v>408</v>
      </c>
      <c r="J59" s="2" t="s">
        <v>408</v>
      </c>
      <c r="K59" s="2" t="s">
        <v>408</v>
      </c>
    </row>
    <row r="60" s="2" customFormat="1" ht="19.2" customHeight="1" spans="1:11">
      <c r="A60" s="29" t="s">
        <v>485</v>
      </c>
      <c r="B60" s="16"/>
      <c r="C60" s="16"/>
      <c r="D60" s="28" t="s">
        <v>486</v>
      </c>
      <c r="E60" s="16"/>
      <c r="F60" s="16">
        <v>0</v>
      </c>
      <c r="J60" s="2" t="s">
        <v>487</v>
      </c>
      <c r="K60" s="2" t="s">
        <v>408</v>
      </c>
    </row>
    <row r="61" s="2" customFormat="1" ht="21" customHeight="1" spans="1:6">
      <c r="A61" s="28" t="s">
        <v>488</v>
      </c>
      <c r="B61" s="16">
        <f>SUM(B62:B63)</f>
        <v>116160</v>
      </c>
      <c r="C61" s="16">
        <f>SUM(C62:C63)</f>
        <v>116000</v>
      </c>
      <c r="D61" s="29" t="s">
        <v>489</v>
      </c>
      <c r="E61" s="16"/>
      <c r="F61" s="16"/>
    </row>
    <row r="62" s="2" customFormat="1" ht="20.1" customHeight="1" spans="1:6">
      <c r="A62" s="29" t="s">
        <v>490</v>
      </c>
      <c r="B62" s="16"/>
      <c r="C62" s="16"/>
      <c r="D62" s="29" t="s">
        <v>491</v>
      </c>
      <c r="E62" s="16"/>
      <c r="F62" s="16"/>
    </row>
    <row r="63" s="2" customFormat="1" ht="20.1" customHeight="1" spans="1:6">
      <c r="A63" s="29" t="s">
        <v>492</v>
      </c>
      <c r="B63" s="16">
        <v>116160</v>
      </c>
      <c r="C63" s="16">
        <v>116000</v>
      </c>
      <c r="D63" s="29"/>
      <c r="E63" s="16"/>
      <c r="F63" s="16"/>
    </row>
    <row r="64" s="2" customFormat="1" ht="20.1" customHeight="1" spans="1:6">
      <c r="A64" s="30" t="s">
        <v>369</v>
      </c>
      <c r="B64" s="16"/>
      <c r="C64" s="16"/>
      <c r="D64" s="30" t="s">
        <v>365</v>
      </c>
      <c r="E64" s="16"/>
      <c r="F64" s="16"/>
    </row>
    <row r="65" s="2" customFormat="1" ht="20.1" customHeight="1" spans="1:6">
      <c r="A65" s="30" t="s">
        <v>370</v>
      </c>
      <c r="B65" s="16"/>
      <c r="C65" s="16"/>
      <c r="D65" s="30" t="s">
        <v>363</v>
      </c>
      <c r="E65" s="16"/>
      <c r="F65" s="16"/>
    </row>
    <row r="66" s="2" customFormat="1" ht="26.7" customHeight="1" spans="1:6">
      <c r="A66" s="30"/>
      <c r="B66" s="16"/>
      <c r="C66" s="16"/>
      <c r="D66" s="28"/>
      <c r="E66" s="16"/>
      <c r="F66" s="16"/>
    </row>
    <row r="67" s="2" customFormat="1" ht="20.7" customHeight="1" spans="1:13">
      <c r="A67" s="23" t="s">
        <v>371</v>
      </c>
      <c r="B67" s="24">
        <f>SUM(B50,B51)</f>
        <v>469444</v>
      </c>
      <c r="C67" s="24">
        <f>SUM(C50,C51)</f>
        <v>886720</v>
      </c>
      <c r="D67" s="23" t="s">
        <v>372</v>
      </c>
      <c r="E67" s="25">
        <f>SUM(E50:E51)</f>
        <v>469444</v>
      </c>
      <c r="F67" s="25">
        <f>SUM(F50:F51)</f>
        <v>886720</v>
      </c>
      <c r="H67" s="31" t="s">
        <v>408</v>
      </c>
      <c r="I67" s="31" t="s">
        <v>408</v>
      </c>
      <c r="J67" s="31" t="s">
        <v>408</v>
      </c>
      <c r="K67" s="31" t="s">
        <v>408</v>
      </c>
      <c r="M67" s="2">
        <f>C67-F67</f>
        <v>0</v>
      </c>
    </row>
  </sheetData>
  <mergeCells count="7">
    <mergeCell ref="A1:F1"/>
    <mergeCell ref="A2:B2"/>
    <mergeCell ref="E2:F2"/>
    <mergeCell ref="A3:C3"/>
    <mergeCell ref="D3:F3"/>
    <mergeCell ref="H4:I4"/>
    <mergeCell ref="J4:K4"/>
  </mergeCells>
  <printOptions horizontalCentered="1"/>
  <pageMargins left="0.747916666666667" right="0.747916666666667" top="0.984027777777778" bottom="0.389583333333333" header="0.310416666666667" footer="0.310416666666667"/>
  <pageSetup paperSize="9" scale="91" fitToHeight="0" orientation="portrait" useFirstPageNumber="1" errors="NA"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6</vt:i4>
      </vt:variant>
    </vt:vector>
  </HeadingPairs>
  <TitlesOfParts>
    <vt:vector size="6" baseType="lpstr">
      <vt:lpstr>SQTYELTOHBQOTP</vt:lpstr>
      <vt:lpstr>LFAFQGJ</vt:lpstr>
      <vt:lpstr>表1</vt:lpstr>
      <vt:lpstr>表2</vt:lpstr>
      <vt:lpstr>表3</vt:lpstr>
      <vt:lpstr>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2019-01-06T09:26:00Z</cp:lastPrinted>
  <dcterms:modified xsi:type="dcterms:W3CDTF">2024-11-13T01:33:40Z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A7DEA038BA8F4B2184C9C5AA443F606C_13</vt:lpwstr>
  </property>
</Properties>
</file>